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https://nv-my.sharepoint.com/personal/ellen_adsd_nv_gov/Documents/FY24/"/>
    </mc:Choice>
  </mc:AlternateContent>
  <xr:revisionPtr revIDLastSave="266" documentId="8_{AF7BBC01-AACC-4061-9AA9-2E29189587F6}" xr6:coauthVersionLast="47" xr6:coauthVersionMax="47" xr10:uidLastSave="{8B9C66EC-2D6D-4962-86D3-25A2E20CA4C3}"/>
  <bookViews>
    <workbookView xWindow="-110" yWindow="-110" windowWidth="19420" windowHeight="10300" activeTab="2" xr2:uid="{C887B0EA-813E-4BBC-8CB0-C75FD5DF7B08}"/>
  </bookViews>
  <sheets>
    <sheet name="Calculator" sheetId="13" r:id="rId1"/>
    <sheet name="Calculation" sheetId="10" r:id="rId2"/>
    <sheet name="Nevada" sheetId="7" r:id="rId3"/>
    <sheet name="Guidelines" sheetId="14" r:id="rId4"/>
    <sheet name="Percentages" sheetId="11" r:id="rId5"/>
    <sheet name="Procedure" sheetId="15"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39" i="10" l="1"/>
  <c r="F640" i="10" s="1"/>
  <c r="F641" i="10" s="1"/>
  <c r="F607" i="10"/>
  <c r="F608" i="10" s="1"/>
  <c r="F609" i="10" s="1"/>
  <c r="F575" i="10"/>
  <c r="F576" i="10" s="1"/>
  <c r="F577" i="10" s="1"/>
  <c r="F543" i="10"/>
  <c r="F544" i="10" s="1"/>
  <c r="F545" i="10" s="1"/>
  <c r="F511" i="10"/>
  <c r="F512" i="10" s="1"/>
  <c r="F513" i="10" s="1"/>
  <c r="F479" i="10"/>
  <c r="F480" i="10" s="1"/>
  <c r="F481" i="10" s="1"/>
  <c r="F447" i="10"/>
  <c r="F448" i="10" s="1"/>
  <c r="F449" i="10" s="1"/>
  <c r="F415" i="10"/>
  <c r="F416" i="10" s="1"/>
  <c r="F417" i="10" s="1"/>
  <c r="F383" i="10"/>
  <c r="F384" i="10" s="1"/>
  <c r="F385" i="10" s="1"/>
  <c r="F351" i="10"/>
  <c r="F352" i="10" s="1"/>
  <c r="F353" i="10" s="1"/>
  <c r="AN31" i="7"/>
  <c r="AL31" i="7"/>
  <c r="AJ31" i="7"/>
  <c r="AH31" i="7"/>
  <c r="AF31" i="7"/>
  <c r="AD31" i="7"/>
  <c r="AB31" i="7"/>
  <c r="Z31" i="7"/>
  <c r="X31" i="7"/>
  <c r="V31" i="7"/>
  <c r="L3" i="11" l="1"/>
  <c r="M3" i="11"/>
  <c r="N3" i="11" s="1"/>
  <c r="O3" i="11" s="1"/>
  <c r="P3" i="11" s="1"/>
  <c r="Q3" i="11" s="1"/>
  <c r="R3" i="11" s="1"/>
  <c r="S3" i="11" s="1"/>
  <c r="T3" i="11" s="1"/>
  <c r="U3" i="11" s="1"/>
  <c r="L4" i="11"/>
  <c r="M4" i="11"/>
  <c r="N4" i="11"/>
  <c r="O4" i="11"/>
  <c r="P4" i="11" s="1"/>
  <c r="Q4" i="11" s="1"/>
  <c r="R4" i="11" s="1"/>
  <c r="S4" i="11" s="1"/>
  <c r="T4" i="11" s="1"/>
  <c r="U4" i="11" s="1"/>
  <c r="L5" i="11"/>
  <c r="M5" i="11"/>
  <c r="N5" i="11" s="1"/>
  <c r="O5" i="11" s="1"/>
  <c r="P5" i="11" s="1"/>
  <c r="Q5" i="11" s="1"/>
  <c r="R5" i="11" s="1"/>
  <c r="S5" i="11" s="1"/>
  <c r="T5" i="11" s="1"/>
  <c r="U5" i="11" s="1"/>
  <c r="D641" i="10"/>
  <c r="C641" i="10"/>
  <c r="D640" i="10"/>
  <c r="C640" i="10"/>
  <c r="D639" i="10"/>
  <c r="C639" i="10"/>
  <c r="D638" i="10"/>
  <c r="D637" i="10"/>
  <c r="D636" i="10"/>
  <c r="D635" i="10"/>
  <c r="D634" i="10"/>
  <c r="D633" i="10"/>
  <c r="D632" i="10"/>
  <c r="D631" i="10"/>
  <c r="D630" i="10"/>
  <c r="D629" i="10"/>
  <c r="D628" i="10"/>
  <c r="D627" i="10"/>
  <c r="D626" i="10"/>
  <c r="D625" i="10"/>
  <c r="D624" i="10"/>
  <c r="D623" i="10"/>
  <c r="D622" i="10"/>
  <c r="D621" i="10"/>
  <c r="D620" i="10"/>
  <c r="D619" i="10"/>
  <c r="D618" i="10"/>
  <c r="D617" i="10"/>
  <c r="D616" i="10"/>
  <c r="D615" i="10"/>
  <c r="D614" i="10"/>
  <c r="D613" i="10"/>
  <c r="D612" i="10"/>
  <c r="D611" i="10"/>
  <c r="D610" i="10"/>
  <c r="D609" i="10"/>
  <c r="C609" i="10"/>
  <c r="D608" i="10"/>
  <c r="C608" i="10"/>
  <c r="D607" i="10"/>
  <c r="C607" i="10"/>
  <c r="D606" i="10"/>
  <c r="D605" i="10"/>
  <c r="D604" i="10"/>
  <c r="D603" i="10"/>
  <c r="D602" i="10"/>
  <c r="D601" i="10"/>
  <c r="D600" i="10"/>
  <c r="D599" i="10"/>
  <c r="D598" i="10"/>
  <c r="D597" i="10"/>
  <c r="D596" i="10"/>
  <c r="D595" i="10"/>
  <c r="D594" i="10"/>
  <c r="D593" i="10"/>
  <c r="D592" i="10"/>
  <c r="D591" i="10"/>
  <c r="D590" i="10"/>
  <c r="D589" i="10"/>
  <c r="D588" i="10"/>
  <c r="D587" i="10"/>
  <c r="D586" i="10"/>
  <c r="D585" i="10"/>
  <c r="D584" i="10"/>
  <c r="D583" i="10"/>
  <c r="D582" i="10"/>
  <c r="D581" i="10"/>
  <c r="D580" i="10"/>
  <c r="D579" i="10"/>
  <c r="D578" i="10"/>
  <c r="D577" i="10"/>
  <c r="C577" i="10"/>
  <c r="D576" i="10"/>
  <c r="C576" i="10"/>
  <c r="D575" i="10"/>
  <c r="C575" i="10"/>
  <c r="D574" i="10"/>
  <c r="D573" i="10"/>
  <c r="D572" i="10"/>
  <c r="D571" i="10"/>
  <c r="D570" i="10"/>
  <c r="D569" i="10"/>
  <c r="D568" i="10"/>
  <c r="D567" i="10"/>
  <c r="D566" i="10"/>
  <c r="D565" i="10"/>
  <c r="D564" i="10"/>
  <c r="D563" i="10"/>
  <c r="D562" i="10"/>
  <c r="D561" i="10"/>
  <c r="D560" i="10"/>
  <c r="D559" i="10"/>
  <c r="D558" i="10"/>
  <c r="D557" i="10"/>
  <c r="D556" i="10"/>
  <c r="D555" i="10"/>
  <c r="D554" i="10"/>
  <c r="D553" i="10"/>
  <c r="D552" i="10"/>
  <c r="D551" i="10"/>
  <c r="D550" i="10"/>
  <c r="D549" i="10"/>
  <c r="D548" i="10"/>
  <c r="D547" i="10"/>
  <c r="D546" i="10"/>
  <c r="D545" i="10"/>
  <c r="C545" i="10"/>
  <c r="D544" i="10"/>
  <c r="C544" i="10"/>
  <c r="D543" i="10"/>
  <c r="C543" i="10"/>
  <c r="D542" i="10"/>
  <c r="D541" i="10"/>
  <c r="D540" i="10"/>
  <c r="D539" i="10"/>
  <c r="D538" i="10"/>
  <c r="D537" i="10"/>
  <c r="D536" i="10"/>
  <c r="D535" i="10"/>
  <c r="D534" i="10"/>
  <c r="D533" i="10"/>
  <c r="D532" i="10"/>
  <c r="D531" i="10"/>
  <c r="D530" i="10"/>
  <c r="D529" i="10"/>
  <c r="D528" i="10"/>
  <c r="D527" i="10"/>
  <c r="D526" i="10"/>
  <c r="D525" i="10"/>
  <c r="D524" i="10"/>
  <c r="D523" i="10"/>
  <c r="D522" i="10"/>
  <c r="D521" i="10"/>
  <c r="D520" i="10"/>
  <c r="D519" i="10"/>
  <c r="D518" i="10"/>
  <c r="D517" i="10"/>
  <c r="D516" i="10"/>
  <c r="D515" i="10"/>
  <c r="D514" i="10"/>
  <c r="D513" i="10"/>
  <c r="C513" i="10"/>
  <c r="D512" i="10"/>
  <c r="C512" i="10"/>
  <c r="D511" i="10"/>
  <c r="C511" i="10"/>
  <c r="D510" i="10"/>
  <c r="D509" i="10"/>
  <c r="D508" i="10"/>
  <c r="D507" i="10"/>
  <c r="D506" i="10"/>
  <c r="D505" i="10"/>
  <c r="D504" i="10"/>
  <c r="D503" i="10"/>
  <c r="D502" i="10"/>
  <c r="D501" i="10"/>
  <c r="D500" i="10"/>
  <c r="D499" i="10"/>
  <c r="D498" i="10"/>
  <c r="D497" i="10"/>
  <c r="D496" i="10"/>
  <c r="D495" i="10"/>
  <c r="D494" i="10"/>
  <c r="D493" i="10"/>
  <c r="D492" i="10"/>
  <c r="D491" i="10"/>
  <c r="D490" i="10"/>
  <c r="D489" i="10"/>
  <c r="D488" i="10"/>
  <c r="D487" i="10"/>
  <c r="D486" i="10"/>
  <c r="D485" i="10"/>
  <c r="D484" i="10"/>
  <c r="D483" i="10"/>
  <c r="D482" i="10"/>
  <c r="D481" i="10"/>
  <c r="C481" i="10"/>
  <c r="D480" i="10"/>
  <c r="C480" i="10"/>
  <c r="D479" i="10"/>
  <c r="C479" i="10"/>
  <c r="D478" i="10"/>
  <c r="D477" i="10"/>
  <c r="D476" i="10"/>
  <c r="D475" i="10"/>
  <c r="D474" i="10"/>
  <c r="D473" i="10"/>
  <c r="D472" i="10"/>
  <c r="D471" i="10"/>
  <c r="D470" i="10"/>
  <c r="D469" i="10"/>
  <c r="D468" i="10"/>
  <c r="D467" i="10"/>
  <c r="D466" i="10"/>
  <c r="D465" i="10"/>
  <c r="D464" i="10"/>
  <c r="D463" i="10"/>
  <c r="D462" i="10"/>
  <c r="D461" i="10"/>
  <c r="D460" i="10"/>
  <c r="D459" i="10"/>
  <c r="D458" i="10"/>
  <c r="D457" i="10"/>
  <c r="D456" i="10"/>
  <c r="D455" i="10"/>
  <c r="D454" i="10"/>
  <c r="D453" i="10"/>
  <c r="D452" i="10"/>
  <c r="D451" i="10"/>
  <c r="D450" i="10"/>
  <c r="D449" i="10"/>
  <c r="C449" i="10"/>
  <c r="D448" i="10"/>
  <c r="C448" i="10"/>
  <c r="D447" i="10"/>
  <c r="C447" i="10"/>
  <c r="D446" i="10"/>
  <c r="D445" i="10"/>
  <c r="D444" i="10"/>
  <c r="D443" i="10"/>
  <c r="D442" i="10"/>
  <c r="D441" i="10"/>
  <c r="D440" i="10"/>
  <c r="D439" i="10"/>
  <c r="D438" i="10"/>
  <c r="D437" i="10"/>
  <c r="D436" i="10"/>
  <c r="D435" i="10"/>
  <c r="D434" i="10"/>
  <c r="D433" i="10"/>
  <c r="D432" i="10"/>
  <c r="D431" i="10"/>
  <c r="D430" i="10"/>
  <c r="D429" i="10"/>
  <c r="D428" i="10"/>
  <c r="D427" i="10"/>
  <c r="D426" i="10"/>
  <c r="D425" i="10"/>
  <c r="D424" i="10"/>
  <c r="D423" i="10"/>
  <c r="D422" i="10"/>
  <c r="D421" i="10"/>
  <c r="D420" i="10"/>
  <c r="D419" i="10"/>
  <c r="D418" i="10"/>
  <c r="D417" i="10"/>
  <c r="C417" i="10"/>
  <c r="D416" i="10"/>
  <c r="C416" i="10"/>
  <c r="D415" i="10"/>
  <c r="C415" i="10"/>
  <c r="D414" i="10"/>
  <c r="D413" i="10"/>
  <c r="D412" i="10"/>
  <c r="D411" i="10"/>
  <c r="D410" i="10"/>
  <c r="D409" i="10"/>
  <c r="D408" i="10"/>
  <c r="D407" i="10"/>
  <c r="D406" i="10"/>
  <c r="D405" i="10"/>
  <c r="D404" i="10"/>
  <c r="D403" i="10"/>
  <c r="D402" i="10"/>
  <c r="D401" i="10"/>
  <c r="D400" i="10"/>
  <c r="D399" i="10"/>
  <c r="D398" i="10"/>
  <c r="D397" i="10"/>
  <c r="D396" i="10"/>
  <c r="D395" i="10"/>
  <c r="D394" i="10"/>
  <c r="D393" i="10"/>
  <c r="D392" i="10"/>
  <c r="D391" i="10"/>
  <c r="D390" i="10"/>
  <c r="D389" i="10"/>
  <c r="D388" i="10"/>
  <c r="D387" i="10"/>
  <c r="D386" i="10"/>
  <c r="D385" i="10"/>
  <c r="C385" i="10"/>
  <c r="D384" i="10"/>
  <c r="C384" i="10"/>
  <c r="D383" i="10"/>
  <c r="C383" i="10"/>
  <c r="D382" i="10"/>
  <c r="D381" i="10"/>
  <c r="D380" i="10"/>
  <c r="D379" i="10"/>
  <c r="D378" i="10"/>
  <c r="D377" i="10"/>
  <c r="D376" i="10"/>
  <c r="D375" i="10"/>
  <c r="D374" i="10"/>
  <c r="D373" i="10"/>
  <c r="D372" i="10"/>
  <c r="D371" i="10"/>
  <c r="D370" i="10"/>
  <c r="D369" i="10"/>
  <c r="D368" i="10"/>
  <c r="D367" i="10"/>
  <c r="D366" i="10"/>
  <c r="D365" i="10"/>
  <c r="D364" i="10"/>
  <c r="D363" i="10"/>
  <c r="D362" i="10"/>
  <c r="D361" i="10"/>
  <c r="D360" i="10"/>
  <c r="D359" i="10"/>
  <c r="D358" i="10"/>
  <c r="D357" i="10"/>
  <c r="D356" i="10"/>
  <c r="D355" i="10"/>
  <c r="D354" i="10"/>
  <c r="D353" i="10"/>
  <c r="C353" i="10"/>
  <c r="D352" i="10"/>
  <c r="C352" i="10"/>
  <c r="D351" i="10"/>
  <c r="C351" i="10"/>
  <c r="D350" i="10"/>
  <c r="D349" i="10"/>
  <c r="D348" i="10"/>
  <c r="D347" i="10"/>
  <c r="D346" i="10"/>
  <c r="D345" i="10"/>
  <c r="D344" i="10"/>
  <c r="D343" i="10"/>
  <c r="D342" i="10"/>
  <c r="D341" i="10"/>
  <c r="D340" i="10"/>
  <c r="D339" i="10"/>
  <c r="D338" i="10"/>
  <c r="D337" i="10"/>
  <c r="D336" i="10"/>
  <c r="D335" i="10"/>
  <c r="D334" i="10"/>
  <c r="D333" i="10"/>
  <c r="D332" i="10"/>
  <c r="D331" i="10"/>
  <c r="D330" i="10"/>
  <c r="D329" i="10"/>
  <c r="D328" i="10"/>
  <c r="D327" i="10"/>
  <c r="D326" i="10"/>
  <c r="D325" i="10"/>
  <c r="D324" i="10"/>
  <c r="D323" i="10"/>
  <c r="D322" i="10"/>
  <c r="D48" i="7"/>
  <c r="D47" i="7"/>
  <c r="D46" i="7"/>
  <c r="D45" i="7"/>
  <c r="D44" i="7"/>
  <c r="H43" i="7"/>
  <c r="D43" i="7"/>
  <c r="H42" i="7"/>
  <c r="D42" i="7"/>
  <c r="H41" i="7"/>
  <c r="D41" i="7"/>
  <c r="A3" i="7" s="1"/>
  <c r="D31" i="7"/>
  <c r="B31" i="7"/>
  <c r="B514" i="10" l="1"/>
  <c r="C514" i="10" s="1"/>
  <c r="E514" i="10" s="1"/>
  <c r="AM3" i="7"/>
  <c r="AG3" i="7"/>
  <c r="AE3" i="7"/>
  <c r="AC3" i="7"/>
  <c r="AI3" i="7"/>
  <c r="AA3" i="7"/>
  <c r="Y3" i="7"/>
  <c r="AK3" i="7"/>
  <c r="AO3" i="7"/>
  <c r="B322" i="10"/>
  <c r="C322" i="10" s="1"/>
  <c r="E322" i="10" s="1"/>
  <c r="B610" i="10"/>
  <c r="C610" i="10" s="1"/>
  <c r="E610" i="10" s="1"/>
  <c r="E351" i="10"/>
  <c r="E481" i="10"/>
  <c r="E447" i="10"/>
  <c r="E639" i="10"/>
  <c r="E384" i="10"/>
  <c r="E449" i="10"/>
  <c r="E575" i="10"/>
  <c r="E640" i="10"/>
  <c r="E416" i="10"/>
  <c r="E641" i="10"/>
  <c r="E417" i="10"/>
  <c r="E543" i="10"/>
  <c r="E609" i="10"/>
  <c r="E545" i="10"/>
  <c r="E512" i="10"/>
  <c r="E577" i="10"/>
  <c r="E480" i="10"/>
  <c r="E385" i="10"/>
  <c r="E511" i="10"/>
  <c r="E607" i="10"/>
  <c r="E383" i="10"/>
  <c r="E448" i="10"/>
  <c r="E513" i="10"/>
  <c r="E576" i="10"/>
  <c r="E352" i="10"/>
  <c r="E415" i="10"/>
  <c r="E353" i="10"/>
  <c r="E479" i="10"/>
  <c r="E544" i="10"/>
  <c r="E608" i="10"/>
  <c r="B354" i="10"/>
  <c r="C354" i="10" s="1"/>
  <c r="E354" i="10" s="1"/>
  <c r="B546" i="10"/>
  <c r="C546" i="10" s="1"/>
  <c r="E546" i="10" s="1"/>
  <c r="B386" i="10"/>
  <c r="C386" i="10" s="1"/>
  <c r="E386" i="10" s="1"/>
  <c r="B482" i="10"/>
  <c r="C482" i="10" s="1"/>
  <c r="E482" i="10" s="1"/>
  <c r="B578" i="10"/>
  <c r="C578" i="10" s="1"/>
  <c r="E578" i="10" s="1"/>
  <c r="B418" i="10"/>
  <c r="C418" i="10" s="1"/>
  <c r="E418" i="10" s="1"/>
  <c r="B450" i="10"/>
  <c r="C450" i="10" s="1"/>
  <c r="E450" i="10" s="1"/>
  <c r="W3" i="7"/>
  <c r="E3" i="7"/>
  <c r="D3" i="7" s="1"/>
  <c r="D4" i="7" s="1"/>
  <c r="K3" i="7"/>
  <c r="J3" i="7" s="1"/>
  <c r="J4" i="7" s="1"/>
  <c r="I3" i="7"/>
  <c r="H3" i="7" s="1"/>
  <c r="H4" i="7" s="1"/>
  <c r="G3" i="7"/>
  <c r="F3" i="7" s="1"/>
  <c r="F4" i="7" s="1"/>
  <c r="C3" i="7"/>
  <c r="B3" i="7" s="1"/>
  <c r="B4" i="7" s="1"/>
  <c r="A31" i="7"/>
  <c r="C321" i="10"/>
  <c r="C320" i="10"/>
  <c r="C319" i="10"/>
  <c r="C289" i="10"/>
  <c r="C288" i="10"/>
  <c r="C287" i="10"/>
  <c r="C257" i="10"/>
  <c r="C256" i="10"/>
  <c r="C255" i="10"/>
  <c r="C225" i="10"/>
  <c r="C224" i="10"/>
  <c r="C223" i="10"/>
  <c r="C193" i="10"/>
  <c r="C192" i="10"/>
  <c r="C191" i="10"/>
  <c r="C161" i="10"/>
  <c r="C160" i="10"/>
  <c r="C159" i="10"/>
  <c r="C129" i="10"/>
  <c r="C128" i="10"/>
  <c r="C127" i="10"/>
  <c r="C97" i="10"/>
  <c r="C96" i="10"/>
  <c r="C95" i="10"/>
  <c r="C65" i="10"/>
  <c r="C64" i="10"/>
  <c r="C63" i="10"/>
  <c r="C33" i="10"/>
  <c r="C32" i="10"/>
  <c r="C31" i="10"/>
  <c r="B290" i="10"/>
  <c r="C290" i="10" s="1"/>
  <c r="B258" i="10"/>
  <c r="C258" i="10" s="1"/>
  <c r="B226" i="10"/>
  <c r="C226" i="10" s="1"/>
  <c r="B194" i="10"/>
  <c r="C194" i="10" s="1"/>
  <c r="B162" i="10"/>
  <c r="C162" i="10" s="1"/>
  <c r="B130" i="10"/>
  <c r="C130" i="10" s="1"/>
  <c r="B98" i="10"/>
  <c r="C98" i="10" s="1"/>
  <c r="B66" i="10"/>
  <c r="C66" i="10" s="1"/>
  <c r="B34" i="10"/>
  <c r="C34" i="10" s="1"/>
  <c r="B30" i="10"/>
  <c r="C30" i="10" s="1"/>
  <c r="B2" i="10"/>
  <c r="C2" i="10" s="1"/>
  <c r="X3" i="7" l="1"/>
  <c r="X4" i="7" s="1"/>
  <c r="F354" i="10"/>
  <c r="W31" i="7"/>
  <c r="F350" i="10" s="1"/>
  <c r="AM31" i="7"/>
  <c r="F606" i="10" s="1"/>
  <c r="AE31" i="7"/>
  <c r="F478" i="10" s="1"/>
  <c r="AI31" i="7"/>
  <c r="F542" i="10" s="1"/>
  <c r="AA31" i="7"/>
  <c r="F414" i="10" s="1"/>
  <c r="Y31" i="7"/>
  <c r="F382" i="10" s="1"/>
  <c r="AC31" i="7"/>
  <c r="F446" i="10" s="1"/>
  <c r="AO31" i="7"/>
  <c r="F638" i="10" s="1"/>
  <c r="AG31" i="7"/>
  <c r="F510" i="10" s="1"/>
  <c r="AK31" i="7"/>
  <c r="F574" i="10" s="1"/>
  <c r="Z3" i="7"/>
  <c r="Z4" i="7" s="1"/>
  <c r="F386" i="10"/>
  <c r="AH3" i="7"/>
  <c r="AH4" i="7" s="1"/>
  <c r="F514" i="10"/>
  <c r="AB3" i="7"/>
  <c r="AB4" i="7" s="1"/>
  <c r="F418" i="10"/>
  <c r="AD3" i="7"/>
  <c r="AD4" i="7" s="1"/>
  <c r="F450" i="10"/>
  <c r="AF3" i="7"/>
  <c r="AF4" i="7" s="1"/>
  <c r="F482" i="10"/>
  <c r="AN3" i="7"/>
  <c r="AN4" i="7" s="1"/>
  <c r="F610" i="10"/>
  <c r="F578" i="10"/>
  <c r="AL3" i="7"/>
  <c r="AL4" i="7" s="1"/>
  <c r="V3" i="7"/>
  <c r="V4" i="7" s="1"/>
  <c r="V5" i="7" s="1"/>
  <c r="F322" i="10"/>
  <c r="AJ3" i="7"/>
  <c r="AJ4" i="7" s="1"/>
  <c r="F546" i="10"/>
  <c r="B126" i="10"/>
  <c r="C126" i="10" s="1"/>
  <c r="B542" i="10"/>
  <c r="C542" i="10" s="1"/>
  <c r="E542" i="10" s="1"/>
  <c r="B638" i="10"/>
  <c r="C638" i="10" s="1"/>
  <c r="E638" i="10" s="1"/>
  <c r="B382" i="10"/>
  <c r="C382" i="10" s="1"/>
  <c r="E382" i="10" s="1"/>
  <c r="B478" i="10"/>
  <c r="C478" i="10" s="1"/>
  <c r="E478" i="10" s="1"/>
  <c r="B574" i="10"/>
  <c r="C574" i="10" s="1"/>
  <c r="E574" i="10" s="1"/>
  <c r="B606" i="10"/>
  <c r="C606" i="10" s="1"/>
  <c r="E606" i="10" s="1"/>
  <c r="B446" i="10"/>
  <c r="C446" i="10" s="1"/>
  <c r="E446" i="10" s="1"/>
  <c r="B414" i="10"/>
  <c r="C414" i="10" s="1"/>
  <c r="E414" i="10" s="1"/>
  <c r="B510" i="10"/>
  <c r="C510" i="10" s="1"/>
  <c r="E510" i="10" s="1"/>
  <c r="B350" i="10"/>
  <c r="C350" i="10" s="1"/>
  <c r="E350" i="10" s="1"/>
  <c r="B62" i="10"/>
  <c r="C62" i="10" s="1"/>
  <c r="B222" i="10"/>
  <c r="C222" i="10" s="1"/>
  <c r="B254" i="10"/>
  <c r="C254" i="10" s="1"/>
  <c r="B286" i="10"/>
  <c r="C286" i="10" s="1"/>
  <c r="E31" i="7"/>
  <c r="G31" i="7"/>
  <c r="K31" i="7"/>
  <c r="I31" i="7"/>
  <c r="C31" i="7"/>
  <c r="B158" i="10"/>
  <c r="C158" i="10" s="1"/>
  <c r="B5" i="7"/>
  <c r="B318" i="10"/>
  <c r="C318" i="10" s="1"/>
  <c r="F5" i="7"/>
  <c r="B94" i="10"/>
  <c r="C94" i="10" s="1"/>
  <c r="H5" i="7"/>
  <c r="J5" i="7"/>
  <c r="A4" i="7"/>
  <c r="W4" i="7" s="1"/>
  <c r="F323" i="10" s="1"/>
  <c r="B190" i="10"/>
  <c r="C190" i="10" s="1"/>
  <c r="D5" i="7"/>
  <c r="D321" i="10"/>
  <c r="D320" i="10"/>
  <c r="D319" i="10"/>
  <c r="D318" i="10"/>
  <c r="D317" i="10"/>
  <c r="D316" i="10"/>
  <c r="D315" i="10"/>
  <c r="D314" i="10"/>
  <c r="D313" i="10"/>
  <c r="D312" i="10"/>
  <c r="D311" i="10"/>
  <c r="D310" i="10"/>
  <c r="D309" i="10"/>
  <c r="D308" i="10"/>
  <c r="D307" i="10"/>
  <c r="D306" i="10"/>
  <c r="D305" i="10"/>
  <c r="D304" i="10"/>
  <c r="D303" i="10"/>
  <c r="D302" i="10"/>
  <c r="D301" i="10"/>
  <c r="D300" i="10"/>
  <c r="D299" i="10"/>
  <c r="D298" i="10"/>
  <c r="D297" i="10"/>
  <c r="D296" i="10"/>
  <c r="D295" i="10"/>
  <c r="D294" i="10"/>
  <c r="D293" i="10"/>
  <c r="D292" i="10"/>
  <c r="D291" i="10"/>
  <c r="D290" i="10"/>
  <c r="D289" i="10"/>
  <c r="D288" i="10"/>
  <c r="D287" i="10"/>
  <c r="D286" i="10"/>
  <c r="D285" i="10"/>
  <c r="D284" i="10"/>
  <c r="D283" i="10"/>
  <c r="D282" i="10"/>
  <c r="D281" i="10"/>
  <c r="D280" i="10"/>
  <c r="D279" i="10"/>
  <c r="D278" i="10"/>
  <c r="D277" i="10"/>
  <c r="D276" i="10"/>
  <c r="D275" i="10"/>
  <c r="D274" i="10"/>
  <c r="D273" i="10"/>
  <c r="D272" i="10"/>
  <c r="D271" i="10"/>
  <c r="D270" i="10"/>
  <c r="D269" i="10"/>
  <c r="D268" i="10"/>
  <c r="D267" i="10"/>
  <c r="D266" i="10"/>
  <c r="D265" i="10"/>
  <c r="D264" i="10"/>
  <c r="D263" i="10"/>
  <c r="D262" i="10"/>
  <c r="D261" i="10"/>
  <c r="D260" i="10"/>
  <c r="D259" i="10"/>
  <c r="D258" i="10"/>
  <c r="D257" i="10"/>
  <c r="D256" i="10"/>
  <c r="D255" i="10"/>
  <c r="D254" i="10"/>
  <c r="D253" i="10"/>
  <c r="D252" i="10"/>
  <c r="D251" i="10"/>
  <c r="D250" i="10"/>
  <c r="D249" i="10"/>
  <c r="D248" i="10"/>
  <c r="D247" i="10"/>
  <c r="D246" i="10"/>
  <c r="D245" i="10"/>
  <c r="D244" i="10"/>
  <c r="D243" i="10"/>
  <c r="D242" i="10"/>
  <c r="D241" i="10"/>
  <c r="D240" i="10"/>
  <c r="D239" i="10"/>
  <c r="D238" i="10"/>
  <c r="D237" i="10"/>
  <c r="D236" i="10"/>
  <c r="D235" i="10"/>
  <c r="D234" i="10"/>
  <c r="D233" i="10"/>
  <c r="D232" i="10"/>
  <c r="D231" i="10"/>
  <c r="D230" i="10"/>
  <c r="D229" i="10"/>
  <c r="D228" i="10"/>
  <c r="D227" i="10"/>
  <c r="D226" i="10"/>
  <c r="D225" i="10"/>
  <c r="D224" i="10"/>
  <c r="D223" i="10"/>
  <c r="D222" i="10"/>
  <c r="D221" i="10"/>
  <c r="D220" i="10"/>
  <c r="D219" i="10"/>
  <c r="D218" i="10"/>
  <c r="D217" i="10"/>
  <c r="D216" i="10"/>
  <c r="D215" i="10"/>
  <c r="D214" i="10"/>
  <c r="D213" i="10"/>
  <c r="D212" i="10"/>
  <c r="D211" i="10"/>
  <c r="D210" i="10"/>
  <c r="D209" i="10"/>
  <c r="D208" i="10"/>
  <c r="D207" i="10"/>
  <c r="D206" i="10"/>
  <c r="D205" i="10"/>
  <c r="D204" i="10"/>
  <c r="D203" i="10"/>
  <c r="D202" i="10"/>
  <c r="D201" i="10"/>
  <c r="D200" i="10"/>
  <c r="D199" i="10"/>
  <c r="D198" i="10"/>
  <c r="D197" i="10"/>
  <c r="D196" i="10"/>
  <c r="D195" i="10"/>
  <c r="D194" i="10"/>
  <c r="D193" i="10"/>
  <c r="D192" i="10"/>
  <c r="D191" i="10"/>
  <c r="D190" i="10"/>
  <c r="D189" i="10"/>
  <c r="D188" i="10"/>
  <c r="D187" i="10"/>
  <c r="D186" i="10"/>
  <c r="D185" i="10"/>
  <c r="D184" i="10"/>
  <c r="D183" i="10"/>
  <c r="D182" i="10"/>
  <c r="D181" i="10"/>
  <c r="D180" i="10"/>
  <c r="D179" i="10"/>
  <c r="D178" i="10"/>
  <c r="D177" i="10"/>
  <c r="D176" i="10"/>
  <c r="D175" i="10"/>
  <c r="D174" i="10"/>
  <c r="D173" i="10"/>
  <c r="D172" i="10"/>
  <c r="D171" i="10"/>
  <c r="D170" i="10"/>
  <c r="D169" i="10"/>
  <c r="D168" i="10"/>
  <c r="D167" i="10"/>
  <c r="D166" i="10"/>
  <c r="D165" i="10"/>
  <c r="D164" i="10"/>
  <c r="D163" i="10"/>
  <c r="D162" i="10"/>
  <c r="F159" i="10"/>
  <c r="D161" i="10"/>
  <c r="D160" i="10"/>
  <c r="D159" i="10"/>
  <c r="D158" i="10"/>
  <c r="D157" i="10"/>
  <c r="D156" i="10"/>
  <c r="D155" i="10"/>
  <c r="D154" i="10"/>
  <c r="D153" i="10"/>
  <c r="D152" i="10"/>
  <c r="D151" i="10"/>
  <c r="D150" i="10"/>
  <c r="D149" i="10"/>
  <c r="D148" i="10"/>
  <c r="D147" i="10"/>
  <c r="D146" i="10"/>
  <c r="D145" i="10"/>
  <c r="D144" i="10"/>
  <c r="D143" i="10"/>
  <c r="D142" i="10"/>
  <c r="D141" i="10"/>
  <c r="D140" i="10"/>
  <c r="D139" i="10"/>
  <c r="D138" i="10"/>
  <c r="D137" i="10"/>
  <c r="D136" i="10"/>
  <c r="D135" i="10"/>
  <c r="D134" i="10"/>
  <c r="D133" i="10"/>
  <c r="D132" i="10"/>
  <c r="D131" i="10"/>
  <c r="D130" i="10"/>
  <c r="F127" i="10"/>
  <c r="F128" i="10" s="1"/>
  <c r="F129" i="10" s="1"/>
  <c r="D129" i="10"/>
  <c r="D128" i="10"/>
  <c r="D127" i="10"/>
  <c r="D126" i="10"/>
  <c r="D125" i="10"/>
  <c r="D124" i="10"/>
  <c r="D123" i="10"/>
  <c r="D122" i="10"/>
  <c r="D121" i="10"/>
  <c r="D120" i="10"/>
  <c r="D119" i="10"/>
  <c r="D118" i="10"/>
  <c r="D117" i="10"/>
  <c r="D116" i="10"/>
  <c r="D115" i="10"/>
  <c r="D114" i="10"/>
  <c r="D113" i="10"/>
  <c r="D112" i="10"/>
  <c r="D111" i="10"/>
  <c r="D110" i="10"/>
  <c r="D109" i="10"/>
  <c r="D108" i="10"/>
  <c r="D107" i="10"/>
  <c r="D106" i="10"/>
  <c r="D105" i="10"/>
  <c r="D104" i="10"/>
  <c r="D103" i="10"/>
  <c r="D102" i="10"/>
  <c r="D101" i="10"/>
  <c r="D100" i="10"/>
  <c r="D99" i="10"/>
  <c r="D98" i="10"/>
  <c r="F95" i="10"/>
  <c r="F96" i="10" s="1"/>
  <c r="F97" i="10" s="1"/>
  <c r="D97" i="10"/>
  <c r="D96" i="10"/>
  <c r="D95" i="10"/>
  <c r="D94" i="10"/>
  <c r="D93" i="10"/>
  <c r="D92" i="10"/>
  <c r="D91" i="10"/>
  <c r="D90" i="10"/>
  <c r="D89" i="10"/>
  <c r="D88" i="10"/>
  <c r="D87" i="10"/>
  <c r="D86" i="10"/>
  <c r="D85" i="10"/>
  <c r="D84" i="10"/>
  <c r="D83" i="10"/>
  <c r="D82" i="10"/>
  <c r="D81" i="10"/>
  <c r="D80" i="10"/>
  <c r="D79" i="10"/>
  <c r="D78" i="10"/>
  <c r="D77" i="10"/>
  <c r="D76" i="10"/>
  <c r="D75" i="10"/>
  <c r="D74" i="10"/>
  <c r="D73" i="10"/>
  <c r="D72" i="10"/>
  <c r="D71" i="10"/>
  <c r="D70" i="10"/>
  <c r="D69" i="10"/>
  <c r="D68" i="10"/>
  <c r="D67" i="10"/>
  <c r="D66" i="10"/>
  <c r="F63" i="10"/>
  <c r="F64" i="10" s="1"/>
  <c r="F65" i="10" s="1"/>
  <c r="D65" i="10"/>
  <c r="D64" i="10"/>
  <c r="D63" i="10"/>
  <c r="D62" i="10"/>
  <c r="D61" i="10"/>
  <c r="D60" i="10"/>
  <c r="D59" i="10"/>
  <c r="D58" i="10"/>
  <c r="D57" i="10"/>
  <c r="D56" i="10"/>
  <c r="D55" i="10"/>
  <c r="D54" i="10"/>
  <c r="D53" i="10"/>
  <c r="D52" i="10"/>
  <c r="D51" i="10"/>
  <c r="D50" i="10"/>
  <c r="D49" i="10"/>
  <c r="D48" i="10"/>
  <c r="D47" i="10"/>
  <c r="D46" i="10"/>
  <c r="D45" i="10"/>
  <c r="D44" i="10"/>
  <c r="D43" i="10"/>
  <c r="D42" i="10"/>
  <c r="D41" i="10"/>
  <c r="D40" i="10"/>
  <c r="D39" i="10"/>
  <c r="D38" i="10"/>
  <c r="D37" i="10"/>
  <c r="D36" i="10"/>
  <c r="D35" i="10"/>
  <c r="D34" i="10"/>
  <c r="D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2" i="10"/>
  <c r="G5" i="11"/>
  <c r="H5" i="11" s="1"/>
  <c r="I5" i="11" s="1"/>
  <c r="J5" i="11" s="1"/>
  <c r="K5" i="11" s="1"/>
  <c r="F5" i="11"/>
  <c r="F31" i="10"/>
  <c r="F32" i="10" s="1"/>
  <c r="F33" i="10" s="1"/>
  <c r="AN5" i="7" l="1"/>
  <c r="AO4" i="7"/>
  <c r="F611" i="10" s="1"/>
  <c r="AI4" i="7"/>
  <c r="F515" i="10" s="1"/>
  <c r="AH5" i="7"/>
  <c r="AJ5" i="7"/>
  <c r="AK4" i="7"/>
  <c r="F547" i="10" s="1"/>
  <c r="AF5" i="7"/>
  <c r="AG4" i="7"/>
  <c r="F483" i="10" s="1"/>
  <c r="Z5" i="7"/>
  <c r="AA4" i="7"/>
  <c r="F387" i="10" s="1"/>
  <c r="AE4" i="7"/>
  <c r="F451" i="10" s="1"/>
  <c r="AD5" i="7"/>
  <c r="AL5" i="7"/>
  <c r="AM4" i="7"/>
  <c r="F579" i="10" s="1"/>
  <c r="AC4" i="7"/>
  <c r="F419" i="10" s="1"/>
  <c r="AB5" i="7"/>
  <c r="X5" i="7"/>
  <c r="Y4" i="7"/>
  <c r="F355" i="10" s="1"/>
  <c r="C4" i="7"/>
  <c r="B483" i="10"/>
  <c r="C483" i="10" s="1"/>
  <c r="E483" i="10" s="1"/>
  <c r="B579" i="10"/>
  <c r="C579" i="10" s="1"/>
  <c r="E579" i="10" s="1"/>
  <c r="B419" i="10"/>
  <c r="C419" i="10" s="1"/>
  <c r="E419" i="10" s="1"/>
  <c r="B515" i="10"/>
  <c r="C515" i="10" s="1"/>
  <c r="E515" i="10" s="1"/>
  <c r="B547" i="10"/>
  <c r="C547" i="10" s="1"/>
  <c r="E547" i="10" s="1"/>
  <c r="B323" i="10"/>
  <c r="C323" i="10" s="1"/>
  <c r="E323" i="10" s="1"/>
  <c r="B451" i="10"/>
  <c r="C451" i="10" s="1"/>
  <c r="E451" i="10" s="1"/>
  <c r="B355" i="10"/>
  <c r="C355" i="10" s="1"/>
  <c r="E355" i="10" s="1"/>
  <c r="B611" i="10"/>
  <c r="C611" i="10" s="1"/>
  <c r="E611" i="10" s="1"/>
  <c r="B387" i="10"/>
  <c r="C387" i="10" s="1"/>
  <c r="E387" i="10" s="1"/>
  <c r="V6" i="7"/>
  <c r="G4" i="7"/>
  <c r="E4" i="7"/>
  <c r="F6" i="7"/>
  <c r="B6" i="7"/>
  <c r="D6" i="7"/>
  <c r="A5" i="7"/>
  <c r="B259" i="10"/>
  <c r="C259" i="10" s="1"/>
  <c r="E259" i="10" s="1"/>
  <c r="B163" i="10"/>
  <c r="C163" i="10" s="1"/>
  <c r="E163" i="10" s="1"/>
  <c r="B227" i="10"/>
  <c r="C227" i="10" s="1"/>
  <c r="E227" i="10" s="1"/>
  <c r="B195" i="10"/>
  <c r="C195" i="10" s="1"/>
  <c r="E195" i="10" s="1"/>
  <c r="B35" i="10"/>
  <c r="C35" i="10" s="1"/>
  <c r="E35" i="10" s="1"/>
  <c r="B131" i="10"/>
  <c r="C131" i="10" s="1"/>
  <c r="E131" i="10" s="1"/>
  <c r="B67" i="10"/>
  <c r="C67" i="10" s="1"/>
  <c r="E67" i="10" s="1"/>
  <c r="B99" i="10"/>
  <c r="C99" i="10" s="1"/>
  <c r="E99" i="10" s="1"/>
  <c r="B291" i="10"/>
  <c r="C291" i="10" s="1"/>
  <c r="E291" i="10" s="1"/>
  <c r="B3" i="10"/>
  <c r="C3" i="10" s="1"/>
  <c r="E3" i="10" s="1"/>
  <c r="J6" i="7"/>
  <c r="K4" i="7"/>
  <c r="I4" i="7"/>
  <c r="H6" i="7"/>
  <c r="E162" i="10"/>
  <c r="E289" i="10"/>
  <c r="E129" i="10"/>
  <c r="E321" i="10"/>
  <c r="E128" i="10"/>
  <c r="E191" i="10"/>
  <c r="E223" i="10"/>
  <c r="E255" i="10"/>
  <c r="E287" i="10"/>
  <c r="E319" i="10"/>
  <c r="E256" i="10"/>
  <c r="E288" i="10"/>
  <c r="E320" i="10"/>
  <c r="E160" i="10"/>
  <c r="E66" i="10"/>
  <c r="E94" i="10"/>
  <c r="E127" i="10"/>
  <c r="E96" i="10"/>
  <c r="E193" i="10"/>
  <c r="E225" i="10"/>
  <c r="E159" i="10"/>
  <c r="E190" i="10"/>
  <c r="E194" i="10"/>
  <c r="E258" i="10"/>
  <c r="E290" i="10"/>
  <c r="E318" i="10"/>
  <c r="E254" i="10"/>
  <c r="E257" i="10"/>
  <c r="E226" i="10"/>
  <c r="E192" i="10"/>
  <c r="E224" i="10"/>
  <c r="E286" i="10"/>
  <c r="E222" i="10"/>
  <c r="E98" i="10"/>
  <c r="E126" i="10"/>
  <c r="E158" i="10"/>
  <c r="E161" i="10"/>
  <c r="E130" i="10"/>
  <c r="E31" i="10"/>
  <c r="E30" i="10"/>
  <c r="E63" i="10"/>
  <c r="E97" i="10"/>
  <c r="E95" i="10"/>
  <c r="E64" i="10"/>
  <c r="E33" i="10"/>
  <c r="E65" i="10"/>
  <c r="E32" i="10"/>
  <c r="E62" i="10"/>
  <c r="E34" i="10"/>
  <c r="E2" i="10"/>
  <c r="F4" i="11"/>
  <c r="G4" i="11" s="1"/>
  <c r="H4" i="11" s="1"/>
  <c r="I4" i="11" s="1"/>
  <c r="J4" i="11" s="1"/>
  <c r="K4" i="11" s="1"/>
  <c r="G3" i="11"/>
  <c r="AG5" i="7" l="1"/>
  <c r="F484" i="10" s="1"/>
  <c r="AF6" i="7"/>
  <c r="AB6" i="7"/>
  <c r="AC5" i="7"/>
  <c r="F420" i="10" s="1"/>
  <c r="AL6" i="7"/>
  <c r="AM5" i="7"/>
  <c r="F580" i="10" s="1"/>
  <c r="AJ6" i="7"/>
  <c r="AK5" i="7"/>
  <c r="F548" i="10" s="1"/>
  <c r="AI5" i="7"/>
  <c r="F516" i="10" s="1"/>
  <c r="AH6" i="7"/>
  <c r="AD6" i="7"/>
  <c r="AE5" i="7"/>
  <c r="F452" i="10" s="1"/>
  <c r="X6" i="7"/>
  <c r="Y5" i="7"/>
  <c r="F356" i="10" s="1"/>
  <c r="AA5" i="7"/>
  <c r="F388" i="10" s="1"/>
  <c r="Z6" i="7"/>
  <c r="AN6" i="7"/>
  <c r="AO5" i="7"/>
  <c r="F612" i="10" s="1"/>
  <c r="C5" i="7"/>
  <c r="B580" i="10"/>
  <c r="C580" i="10" s="1"/>
  <c r="E580" i="10" s="1"/>
  <c r="B420" i="10"/>
  <c r="C420" i="10" s="1"/>
  <c r="E420" i="10" s="1"/>
  <c r="B516" i="10"/>
  <c r="C516" i="10" s="1"/>
  <c r="E516" i="10" s="1"/>
  <c r="B612" i="10"/>
  <c r="C612" i="10" s="1"/>
  <c r="E612" i="10" s="1"/>
  <c r="B356" i="10"/>
  <c r="C356" i="10" s="1"/>
  <c r="E356" i="10" s="1"/>
  <c r="B452" i="10"/>
  <c r="C452" i="10" s="1"/>
  <c r="E452" i="10" s="1"/>
  <c r="B484" i="10"/>
  <c r="C484" i="10" s="1"/>
  <c r="E484" i="10" s="1"/>
  <c r="B388" i="10"/>
  <c r="C388" i="10" s="1"/>
  <c r="E388" i="10" s="1"/>
  <c r="B548" i="10"/>
  <c r="C548" i="10" s="1"/>
  <c r="E548" i="10" s="1"/>
  <c r="B324" i="10"/>
  <c r="C324" i="10" s="1"/>
  <c r="E324" i="10" s="1"/>
  <c r="W5" i="7"/>
  <c r="F324" i="10" s="1"/>
  <c r="V7" i="7"/>
  <c r="I5" i="7"/>
  <c r="K5" i="7"/>
  <c r="H7" i="7"/>
  <c r="A6" i="7"/>
  <c r="B100" i="10"/>
  <c r="C100" i="10" s="1"/>
  <c r="E100" i="10" s="1"/>
  <c r="B4" i="10"/>
  <c r="C4" i="10" s="1"/>
  <c r="E4" i="10" s="1"/>
  <c r="B228" i="10"/>
  <c r="C228" i="10" s="1"/>
  <c r="E228" i="10" s="1"/>
  <c r="B68" i="10"/>
  <c r="C68" i="10" s="1"/>
  <c r="E68" i="10" s="1"/>
  <c r="B292" i="10"/>
  <c r="C292" i="10" s="1"/>
  <c r="E292" i="10" s="1"/>
  <c r="B36" i="10"/>
  <c r="C36" i="10" s="1"/>
  <c r="E36" i="10" s="1"/>
  <c r="B260" i="10"/>
  <c r="C260" i="10" s="1"/>
  <c r="E260" i="10" s="1"/>
  <c r="B196" i="10"/>
  <c r="C196" i="10" s="1"/>
  <c r="E196" i="10" s="1"/>
  <c r="B132" i="10"/>
  <c r="C132" i="10" s="1"/>
  <c r="E132" i="10" s="1"/>
  <c r="B164" i="10"/>
  <c r="C164" i="10" s="1"/>
  <c r="E164" i="10" s="1"/>
  <c r="J7" i="7"/>
  <c r="E5" i="7"/>
  <c r="D7" i="7"/>
  <c r="B7" i="7"/>
  <c r="F7" i="7"/>
  <c r="G5" i="7"/>
  <c r="H3" i="11"/>
  <c r="F191" i="10"/>
  <c r="F192" i="10" s="1"/>
  <c r="F193" i="10" s="1"/>
  <c r="L31" i="7"/>
  <c r="F160" i="10"/>
  <c r="F161" i="10" s="1"/>
  <c r="Z7" i="7" l="1"/>
  <c r="AA6" i="7"/>
  <c r="F389" i="10" s="1"/>
  <c r="X7" i="7"/>
  <c r="Y6" i="7"/>
  <c r="F357" i="10" s="1"/>
  <c r="AL7" i="7"/>
  <c r="AM6" i="7"/>
  <c r="F581" i="10" s="1"/>
  <c r="AB7" i="7"/>
  <c r="AC6" i="7"/>
  <c r="F421" i="10" s="1"/>
  <c r="AJ7" i="7"/>
  <c r="AK6" i="7"/>
  <c r="F549" i="10" s="1"/>
  <c r="AH7" i="7"/>
  <c r="AI6" i="7"/>
  <c r="F517" i="10" s="1"/>
  <c r="AG6" i="7"/>
  <c r="F485" i="10" s="1"/>
  <c r="AF7" i="7"/>
  <c r="AD7" i="7"/>
  <c r="AE6" i="7"/>
  <c r="F453" i="10" s="1"/>
  <c r="AO6" i="7"/>
  <c r="F613" i="10" s="1"/>
  <c r="AN7" i="7"/>
  <c r="I6" i="7"/>
  <c r="B421" i="10"/>
  <c r="C421" i="10" s="1"/>
  <c r="E421" i="10" s="1"/>
  <c r="B517" i="10"/>
  <c r="C517" i="10" s="1"/>
  <c r="E517" i="10" s="1"/>
  <c r="B613" i="10"/>
  <c r="C613" i="10" s="1"/>
  <c r="E613" i="10" s="1"/>
  <c r="B357" i="10"/>
  <c r="C357" i="10" s="1"/>
  <c r="E357" i="10" s="1"/>
  <c r="B453" i="10"/>
  <c r="C453" i="10" s="1"/>
  <c r="E453" i="10" s="1"/>
  <c r="B485" i="10"/>
  <c r="C485" i="10" s="1"/>
  <c r="E485" i="10" s="1"/>
  <c r="B549" i="10"/>
  <c r="C549" i="10" s="1"/>
  <c r="E549" i="10" s="1"/>
  <c r="B325" i="10"/>
  <c r="C325" i="10" s="1"/>
  <c r="E325" i="10" s="1"/>
  <c r="B389" i="10"/>
  <c r="C389" i="10" s="1"/>
  <c r="E389" i="10" s="1"/>
  <c r="B581" i="10"/>
  <c r="C581" i="10" s="1"/>
  <c r="E581" i="10" s="1"/>
  <c r="W6" i="7"/>
  <c r="F325" i="10" s="1"/>
  <c r="V8" i="7"/>
  <c r="G6" i="7"/>
  <c r="C6" i="7"/>
  <c r="E6" i="7"/>
  <c r="K6" i="7"/>
  <c r="F8" i="7"/>
  <c r="B8" i="7"/>
  <c r="D8" i="7"/>
  <c r="A7" i="7"/>
  <c r="W7" i="7" s="1"/>
  <c r="F326" i="10" s="1"/>
  <c r="B229" i="10"/>
  <c r="C229" i="10" s="1"/>
  <c r="E229" i="10" s="1"/>
  <c r="B293" i="10"/>
  <c r="C293" i="10" s="1"/>
  <c r="E293" i="10" s="1"/>
  <c r="B261" i="10"/>
  <c r="C261" i="10" s="1"/>
  <c r="E261" i="10" s="1"/>
  <c r="B101" i="10"/>
  <c r="C101" i="10" s="1"/>
  <c r="E101" i="10" s="1"/>
  <c r="B197" i="10"/>
  <c r="C197" i="10" s="1"/>
  <c r="E197" i="10" s="1"/>
  <c r="B37" i="10"/>
  <c r="C37" i="10" s="1"/>
  <c r="E37" i="10" s="1"/>
  <c r="B133" i="10"/>
  <c r="C133" i="10" s="1"/>
  <c r="E133" i="10" s="1"/>
  <c r="B69" i="10"/>
  <c r="C69" i="10" s="1"/>
  <c r="E69" i="10" s="1"/>
  <c r="B165" i="10"/>
  <c r="C165" i="10" s="1"/>
  <c r="E165" i="10" s="1"/>
  <c r="B5" i="10"/>
  <c r="C5" i="10" s="1"/>
  <c r="E5" i="10" s="1"/>
  <c r="J8" i="7"/>
  <c r="H8" i="7"/>
  <c r="I3" i="11"/>
  <c r="N31" i="7"/>
  <c r="F223" i="10"/>
  <c r="F224" i="10" s="1"/>
  <c r="F225" i="10" s="1"/>
  <c r="AD8" i="7" l="1"/>
  <c r="AE7" i="7"/>
  <c r="F454" i="10" s="1"/>
  <c r="AB8" i="7"/>
  <c r="AC7" i="7"/>
  <c r="F422" i="10" s="1"/>
  <c r="AF8" i="7"/>
  <c r="AG7" i="7"/>
  <c r="F486" i="10" s="1"/>
  <c r="AL8" i="7"/>
  <c r="AM7" i="7"/>
  <c r="F582" i="10" s="1"/>
  <c r="AH8" i="7"/>
  <c r="AI7" i="7"/>
  <c r="F518" i="10" s="1"/>
  <c r="X8" i="7"/>
  <c r="Y7" i="7"/>
  <c r="F358" i="10" s="1"/>
  <c r="AO7" i="7"/>
  <c r="F614" i="10" s="1"/>
  <c r="AN8" i="7"/>
  <c r="AJ8" i="7"/>
  <c r="AK7" i="7"/>
  <c r="F550" i="10" s="1"/>
  <c r="Z8" i="7"/>
  <c r="AA7" i="7"/>
  <c r="F390" i="10" s="1"/>
  <c r="I7" i="7"/>
  <c r="B518" i="10"/>
  <c r="C518" i="10" s="1"/>
  <c r="E518" i="10" s="1"/>
  <c r="B614" i="10"/>
  <c r="C614" i="10" s="1"/>
  <c r="E614" i="10" s="1"/>
  <c r="B358" i="10"/>
  <c r="C358" i="10" s="1"/>
  <c r="E358" i="10" s="1"/>
  <c r="B454" i="10"/>
  <c r="C454" i="10" s="1"/>
  <c r="E454" i="10" s="1"/>
  <c r="B550" i="10"/>
  <c r="C550" i="10" s="1"/>
  <c r="E550" i="10" s="1"/>
  <c r="B326" i="10"/>
  <c r="C326" i="10" s="1"/>
  <c r="E326" i="10" s="1"/>
  <c r="B390" i="10"/>
  <c r="C390" i="10" s="1"/>
  <c r="E390" i="10" s="1"/>
  <c r="B422" i="10"/>
  <c r="C422" i="10" s="1"/>
  <c r="E422" i="10" s="1"/>
  <c r="B582" i="10"/>
  <c r="C582" i="10" s="1"/>
  <c r="E582" i="10" s="1"/>
  <c r="B486" i="10"/>
  <c r="C486" i="10" s="1"/>
  <c r="E486" i="10" s="1"/>
  <c r="V9" i="7"/>
  <c r="J9" i="7"/>
  <c r="D9" i="7"/>
  <c r="F9" i="7"/>
  <c r="H9" i="7"/>
  <c r="A8" i="7"/>
  <c r="W8" i="7" s="1"/>
  <c r="F327" i="10" s="1"/>
  <c r="B166" i="10"/>
  <c r="C166" i="10" s="1"/>
  <c r="E166" i="10" s="1"/>
  <c r="B70" i="10"/>
  <c r="C70" i="10" s="1"/>
  <c r="E70" i="10" s="1"/>
  <c r="B294" i="10"/>
  <c r="C294" i="10" s="1"/>
  <c r="E294" i="10" s="1"/>
  <c r="B134" i="10"/>
  <c r="C134" i="10" s="1"/>
  <c r="E134" i="10" s="1"/>
  <c r="B102" i="10"/>
  <c r="C102" i="10" s="1"/>
  <c r="E102" i="10" s="1"/>
  <c r="B262" i="10"/>
  <c r="C262" i="10" s="1"/>
  <c r="E262" i="10" s="1"/>
  <c r="B230" i="10"/>
  <c r="C230" i="10" s="1"/>
  <c r="E230" i="10" s="1"/>
  <c r="B6" i="10"/>
  <c r="C6" i="10" s="1"/>
  <c r="E6" i="10" s="1"/>
  <c r="B198" i="10"/>
  <c r="C198" i="10" s="1"/>
  <c r="E198" i="10" s="1"/>
  <c r="B38" i="10"/>
  <c r="C38" i="10" s="1"/>
  <c r="E38" i="10" s="1"/>
  <c r="K7" i="7"/>
  <c r="E7" i="7"/>
  <c r="B9" i="7"/>
  <c r="C7" i="7"/>
  <c r="G7" i="7"/>
  <c r="J3" i="11"/>
  <c r="F255" i="10"/>
  <c r="F256" i="10" s="1"/>
  <c r="F257" i="10" s="1"/>
  <c r="P31" i="7"/>
  <c r="AN9" i="7" l="1"/>
  <c r="AO8" i="7"/>
  <c r="F615" i="10" s="1"/>
  <c r="AL9" i="7"/>
  <c r="AM8" i="7"/>
  <c r="F583" i="10" s="1"/>
  <c r="AF9" i="7"/>
  <c r="AG8" i="7"/>
  <c r="F487" i="10" s="1"/>
  <c r="AC8" i="7"/>
  <c r="F423" i="10" s="1"/>
  <c r="AB9" i="7"/>
  <c r="AJ9" i="7"/>
  <c r="AK8" i="7"/>
  <c r="F551" i="10" s="1"/>
  <c r="X9" i="7"/>
  <c r="Y8" i="7"/>
  <c r="F359" i="10" s="1"/>
  <c r="Z9" i="7"/>
  <c r="AA8" i="7"/>
  <c r="F391" i="10" s="1"/>
  <c r="AH9" i="7"/>
  <c r="AI8" i="7"/>
  <c r="F519" i="10" s="1"/>
  <c r="AD9" i="7"/>
  <c r="AE8" i="7"/>
  <c r="F455" i="10" s="1"/>
  <c r="E8" i="7"/>
  <c r="B615" i="10"/>
  <c r="C615" i="10" s="1"/>
  <c r="E615" i="10" s="1"/>
  <c r="B359" i="10"/>
  <c r="C359" i="10" s="1"/>
  <c r="E359" i="10" s="1"/>
  <c r="B455" i="10"/>
  <c r="C455" i="10" s="1"/>
  <c r="E455" i="10" s="1"/>
  <c r="B551" i="10"/>
  <c r="C551" i="10" s="1"/>
  <c r="E551" i="10" s="1"/>
  <c r="B391" i="10"/>
  <c r="C391" i="10" s="1"/>
  <c r="E391" i="10" s="1"/>
  <c r="B327" i="10"/>
  <c r="C327" i="10" s="1"/>
  <c r="E327" i="10" s="1"/>
  <c r="B519" i="10"/>
  <c r="C519" i="10" s="1"/>
  <c r="E519" i="10" s="1"/>
  <c r="B423" i="10"/>
  <c r="C423" i="10" s="1"/>
  <c r="E423" i="10" s="1"/>
  <c r="B487" i="10"/>
  <c r="C487" i="10" s="1"/>
  <c r="E487" i="10" s="1"/>
  <c r="B583" i="10"/>
  <c r="C583" i="10" s="1"/>
  <c r="E583" i="10" s="1"/>
  <c r="V10" i="7"/>
  <c r="C8" i="7"/>
  <c r="F10" i="7"/>
  <c r="G8" i="7"/>
  <c r="B10" i="7"/>
  <c r="H10" i="7"/>
  <c r="D10" i="7"/>
  <c r="J10" i="7"/>
  <c r="A9" i="7"/>
  <c r="B295" i="10"/>
  <c r="C295" i="10" s="1"/>
  <c r="E295" i="10" s="1"/>
  <c r="B135" i="10"/>
  <c r="C135" i="10" s="1"/>
  <c r="E135" i="10" s="1"/>
  <c r="B71" i="10"/>
  <c r="C71" i="10" s="1"/>
  <c r="E71" i="10" s="1"/>
  <c r="B167" i="10"/>
  <c r="C167" i="10" s="1"/>
  <c r="E167" i="10" s="1"/>
  <c r="B231" i="10"/>
  <c r="C231" i="10" s="1"/>
  <c r="E231" i="10" s="1"/>
  <c r="B263" i="10"/>
  <c r="C263" i="10" s="1"/>
  <c r="E263" i="10" s="1"/>
  <c r="B103" i="10"/>
  <c r="C103" i="10" s="1"/>
  <c r="E103" i="10" s="1"/>
  <c r="B7" i="10"/>
  <c r="C7" i="10" s="1"/>
  <c r="E7" i="10" s="1"/>
  <c r="B199" i="10"/>
  <c r="C199" i="10" s="1"/>
  <c r="E199" i="10" s="1"/>
  <c r="B39" i="10"/>
  <c r="C39" i="10" s="1"/>
  <c r="E39" i="10" s="1"/>
  <c r="I8" i="7"/>
  <c r="K8" i="7"/>
  <c r="O3" i="7"/>
  <c r="M3" i="7"/>
  <c r="Q3" i="7"/>
  <c r="K3" i="11"/>
  <c r="R31" i="7"/>
  <c r="F287" i="10"/>
  <c r="F288" i="10" s="1"/>
  <c r="F289" i="10" s="1"/>
  <c r="F158" i="10"/>
  <c r="F30" i="10"/>
  <c r="F62" i="10"/>
  <c r="F126" i="10"/>
  <c r="F94" i="10"/>
  <c r="AC9" i="7" l="1"/>
  <c r="F424" i="10" s="1"/>
  <c r="AB10" i="7"/>
  <c r="AH10" i="7"/>
  <c r="AI9" i="7"/>
  <c r="F520" i="10" s="1"/>
  <c r="Z10" i="7"/>
  <c r="AA9" i="7"/>
  <c r="F392" i="10" s="1"/>
  <c r="AG9" i="7"/>
  <c r="F488" i="10" s="1"/>
  <c r="AF10" i="7"/>
  <c r="AL10" i="7"/>
  <c r="AM9" i="7"/>
  <c r="F584" i="10" s="1"/>
  <c r="X10" i="7"/>
  <c r="Y9" i="7"/>
  <c r="F360" i="10" s="1"/>
  <c r="AD10" i="7"/>
  <c r="AE9" i="7"/>
  <c r="F456" i="10" s="1"/>
  <c r="AJ10" i="7"/>
  <c r="AK9" i="7"/>
  <c r="F552" i="10" s="1"/>
  <c r="AN10" i="7"/>
  <c r="AO9" i="7"/>
  <c r="F616" i="10" s="1"/>
  <c r="I9" i="7"/>
  <c r="B456" i="10"/>
  <c r="C456" i="10" s="1"/>
  <c r="E456" i="10" s="1"/>
  <c r="B552" i="10"/>
  <c r="C552" i="10" s="1"/>
  <c r="E552" i="10" s="1"/>
  <c r="B392" i="10"/>
  <c r="C392" i="10" s="1"/>
  <c r="E392" i="10" s="1"/>
  <c r="B488" i="10"/>
  <c r="C488" i="10" s="1"/>
  <c r="E488" i="10" s="1"/>
  <c r="B520" i="10"/>
  <c r="C520" i="10" s="1"/>
  <c r="E520" i="10" s="1"/>
  <c r="B360" i="10"/>
  <c r="C360" i="10" s="1"/>
  <c r="E360" i="10" s="1"/>
  <c r="B584" i="10"/>
  <c r="C584" i="10" s="1"/>
  <c r="E584" i="10" s="1"/>
  <c r="B424" i="10"/>
  <c r="C424" i="10" s="1"/>
  <c r="E424" i="10" s="1"/>
  <c r="B616" i="10"/>
  <c r="C616" i="10" s="1"/>
  <c r="E616" i="10" s="1"/>
  <c r="B328" i="10"/>
  <c r="C328" i="10" s="1"/>
  <c r="E328" i="10" s="1"/>
  <c r="W9" i="7"/>
  <c r="F328" i="10" s="1"/>
  <c r="V11" i="7"/>
  <c r="D11" i="7"/>
  <c r="H11" i="7"/>
  <c r="B11" i="7"/>
  <c r="J11" i="7"/>
  <c r="C9" i="7"/>
  <c r="K9" i="7"/>
  <c r="A10" i="7"/>
  <c r="B232" i="10"/>
  <c r="C232" i="10" s="1"/>
  <c r="E232" i="10" s="1"/>
  <c r="B136" i="10"/>
  <c r="C136" i="10" s="1"/>
  <c r="E136" i="10" s="1"/>
  <c r="B200" i="10"/>
  <c r="C200" i="10" s="1"/>
  <c r="E200" i="10" s="1"/>
  <c r="B168" i="10"/>
  <c r="C168" i="10" s="1"/>
  <c r="E168" i="10" s="1"/>
  <c r="B40" i="10"/>
  <c r="C40" i="10" s="1"/>
  <c r="E40" i="10" s="1"/>
  <c r="B296" i="10"/>
  <c r="C296" i="10" s="1"/>
  <c r="E296" i="10" s="1"/>
  <c r="B72" i="10"/>
  <c r="C72" i="10" s="1"/>
  <c r="E72" i="10" s="1"/>
  <c r="B8" i="10"/>
  <c r="C8" i="10" s="1"/>
  <c r="E8" i="10" s="1"/>
  <c r="B264" i="10"/>
  <c r="C264" i="10" s="1"/>
  <c r="E264" i="10" s="1"/>
  <c r="B104" i="10"/>
  <c r="C104" i="10" s="1"/>
  <c r="E104" i="10" s="1"/>
  <c r="E9" i="7"/>
  <c r="F11" i="7"/>
  <c r="G9" i="7"/>
  <c r="T31" i="7"/>
  <c r="F319" i="10"/>
  <c r="F320" i="10" s="1"/>
  <c r="F321" i="10" s="1"/>
  <c r="L3" i="7"/>
  <c r="L4" i="7" s="1"/>
  <c r="F162" i="10"/>
  <c r="M31" i="7"/>
  <c r="F190" i="10" s="1"/>
  <c r="O31" i="7"/>
  <c r="F222" i="10" s="1"/>
  <c r="S3" i="7"/>
  <c r="S31" i="7"/>
  <c r="F286" i="10" s="1"/>
  <c r="Q31" i="7"/>
  <c r="F254" i="10" s="1"/>
  <c r="P3" i="7"/>
  <c r="P4" i="7" s="1"/>
  <c r="F226" i="10"/>
  <c r="N3" i="7"/>
  <c r="N4" i="7" s="1"/>
  <c r="F194" i="10"/>
  <c r="F66" i="10"/>
  <c r="F98" i="10"/>
  <c r="F2" i="10"/>
  <c r="F130" i="10"/>
  <c r="F34" i="10"/>
  <c r="F35" i="10"/>
  <c r="AJ11" i="7" l="1"/>
  <c r="AK10" i="7"/>
  <c r="F553" i="10" s="1"/>
  <c r="AF11" i="7"/>
  <c r="AG10" i="7"/>
  <c r="F489" i="10" s="1"/>
  <c r="AD11" i="7"/>
  <c r="AE10" i="7"/>
  <c r="F457" i="10" s="1"/>
  <c r="Z11" i="7"/>
  <c r="AA10" i="7"/>
  <c r="F393" i="10" s="1"/>
  <c r="X11" i="7"/>
  <c r="Y10" i="7"/>
  <c r="F361" i="10" s="1"/>
  <c r="AH11" i="7"/>
  <c r="AI10" i="7"/>
  <c r="F521" i="10" s="1"/>
  <c r="AB11" i="7"/>
  <c r="AC10" i="7"/>
  <c r="F425" i="10" s="1"/>
  <c r="AO10" i="7"/>
  <c r="F617" i="10" s="1"/>
  <c r="AN11" i="7"/>
  <c r="AL11" i="7"/>
  <c r="AM10" i="7"/>
  <c r="F585" i="10" s="1"/>
  <c r="B553" i="10"/>
  <c r="C553" i="10" s="1"/>
  <c r="E553" i="10" s="1"/>
  <c r="B393" i="10"/>
  <c r="C393" i="10" s="1"/>
  <c r="E393" i="10" s="1"/>
  <c r="B489" i="10"/>
  <c r="C489" i="10" s="1"/>
  <c r="E489" i="10" s="1"/>
  <c r="B585" i="10"/>
  <c r="C585" i="10" s="1"/>
  <c r="E585" i="10" s="1"/>
  <c r="B361" i="10"/>
  <c r="C361" i="10" s="1"/>
  <c r="E361" i="10" s="1"/>
  <c r="B329" i="10"/>
  <c r="C329" i="10" s="1"/>
  <c r="E329" i="10" s="1"/>
  <c r="B457" i="10"/>
  <c r="C457" i="10" s="1"/>
  <c r="E457" i="10" s="1"/>
  <c r="B521" i="10"/>
  <c r="C521" i="10" s="1"/>
  <c r="E521" i="10" s="1"/>
  <c r="B425" i="10"/>
  <c r="C425" i="10" s="1"/>
  <c r="E425" i="10" s="1"/>
  <c r="B617" i="10"/>
  <c r="C617" i="10" s="1"/>
  <c r="E617" i="10" s="1"/>
  <c r="W10" i="7"/>
  <c r="F329" i="10" s="1"/>
  <c r="V12" i="7"/>
  <c r="A11" i="7"/>
  <c r="B73" i="10"/>
  <c r="C73" i="10" s="1"/>
  <c r="E73" i="10" s="1"/>
  <c r="B297" i="10"/>
  <c r="C297" i="10" s="1"/>
  <c r="E297" i="10" s="1"/>
  <c r="B201" i="10"/>
  <c r="C201" i="10" s="1"/>
  <c r="E201" i="10" s="1"/>
  <c r="B41" i="10"/>
  <c r="C41" i="10" s="1"/>
  <c r="E41" i="10" s="1"/>
  <c r="B265" i="10"/>
  <c r="C265" i="10" s="1"/>
  <c r="E265" i="10" s="1"/>
  <c r="B9" i="10"/>
  <c r="C9" i="10" s="1"/>
  <c r="E9" i="10" s="1"/>
  <c r="B233" i="10"/>
  <c r="C233" i="10" s="1"/>
  <c r="E233" i="10" s="1"/>
  <c r="B169" i="10"/>
  <c r="C169" i="10" s="1"/>
  <c r="E169" i="10" s="1"/>
  <c r="B105" i="10"/>
  <c r="C105" i="10" s="1"/>
  <c r="E105" i="10" s="1"/>
  <c r="B137" i="10"/>
  <c r="C137" i="10" s="1"/>
  <c r="E137" i="10" s="1"/>
  <c r="E10" i="7"/>
  <c r="K10" i="7"/>
  <c r="J12" i="7"/>
  <c r="G10" i="7"/>
  <c r="B12" i="7"/>
  <c r="H12" i="7"/>
  <c r="F12" i="7"/>
  <c r="C10" i="7"/>
  <c r="I10" i="7"/>
  <c r="D12" i="7"/>
  <c r="P5" i="7"/>
  <c r="Q4" i="7"/>
  <c r="F227" i="10" s="1"/>
  <c r="F131" i="10"/>
  <c r="U3" i="7"/>
  <c r="U31" i="7"/>
  <c r="F318" i="10" s="1"/>
  <c r="R3" i="7"/>
  <c r="R4" i="7" s="1"/>
  <c r="F258" i="10"/>
  <c r="F99" i="10"/>
  <c r="M4" i="7"/>
  <c r="F163" i="10" s="1"/>
  <c r="L5" i="7"/>
  <c r="F67" i="10"/>
  <c r="N5" i="7"/>
  <c r="O4" i="7"/>
  <c r="F195" i="10" s="1"/>
  <c r="F100" i="10"/>
  <c r="F68" i="10"/>
  <c r="F36" i="10"/>
  <c r="Z12" i="7" l="1"/>
  <c r="AA11" i="7"/>
  <c r="F394" i="10" s="1"/>
  <c r="AN12" i="7"/>
  <c r="AO11" i="7"/>
  <c r="F618" i="10" s="1"/>
  <c r="AC11" i="7"/>
  <c r="F426" i="10" s="1"/>
  <c r="AB12" i="7"/>
  <c r="AD12" i="7"/>
  <c r="AE11" i="7"/>
  <c r="F458" i="10" s="1"/>
  <c r="AH12" i="7"/>
  <c r="AI11" i="7"/>
  <c r="F522" i="10" s="1"/>
  <c r="AG11" i="7"/>
  <c r="F490" i="10" s="1"/>
  <c r="AF12" i="7"/>
  <c r="AL12" i="7"/>
  <c r="AM11" i="7"/>
  <c r="F586" i="10" s="1"/>
  <c r="X12" i="7"/>
  <c r="Y11" i="7"/>
  <c r="F362" i="10" s="1"/>
  <c r="AJ12" i="7"/>
  <c r="AK11" i="7"/>
  <c r="F554" i="10" s="1"/>
  <c r="E11" i="7"/>
  <c r="B394" i="10"/>
  <c r="C394" i="10" s="1"/>
  <c r="E394" i="10" s="1"/>
  <c r="B490" i="10"/>
  <c r="C490" i="10" s="1"/>
  <c r="E490" i="10" s="1"/>
  <c r="B586" i="10"/>
  <c r="C586" i="10" s="1"/>
  <c r="E586" i="10" s="1"/>
  <c r="B426" i="10"/>
  <c r="C426" i="10" s="1"/>
  <c r="E426" i="10" s="1"/>
  <c r="B554" i="10"/>
  <c r="C554" i="10" s="1"/>
  <c r="E554" i="10" s="1"/>
  <c r="B362" i="10"/>
  <c r="C362" i="10" s="1"/>
  <c r="E362" i="10" s="1"/>
  <c r="B618" i="10"/>
  <c r="C618" i="10" s="1"/>
  <c r="E618" i="10" s="1"/>
  <c r="B458" i="10"/>
  <c r="C458" i="10" s="1"/>
  <c r="E458" i="10" s="1"/>
  <c r="B330" i="10"/>
  <c r="C330" i="10" s="1"/>
  <c r="E330" i="10" s="1"/>
  <c r="B522" i="10"/>
  <c r="C522" i="10" s="1"/>
  <c r="E522" i="10" s="1"/>
  <c r="W11" i="7"/>
  <c r="F330" i="10" s="1"/>
  <c r="V13" i="7"/>
  <c r="I11" i="7"/>
  <c r="G11" i="7"/>
  <c r="K11" i="7"/>
  <c r="C11" i="7"/>
  <c r="B13" i="7"/>
  <c r="H13" i="7"/>
  <c r="F13" i="7"/>
  <c r="J13" i="7"/>
  <c r="D13" i="7"/>
  <c r="A12" i="7"/>
  <c r="W12" i="7" s="1"/>
  <c r="F331" i="10" s="1"/>
  <c r="B298" i="10"/>
  <c r="C298" i="10" s="1"/>
  <c r="E298" i="10" s="1"/>
  <c r="B202" i="10"/>
  <c r="C202" i="10" s="1"/>
  <c r="E202" i="10" s="1"/>
  <c r="B266" i="10"/>
  <c r="C266" i="10" s="1"/>
  <c r="E266" i="10" s="1"/>
  <c r="B234" i="10"/>
  <c r="C234" i="10" s="1"/>
  <c r="E234" i="10" s="1"/>
  <c r="B74" i="10"/>
  <c r="C74" i="10" s="1"/>
  <c r="E74" i="10" s="1"/>
  <c r="B170" i="10"/>
  <c r="C170" i="10" s="1"/>
  <c r="E170" i="10" s="1"/>
  <c r="B106" i="10"/>
  <c r="C106" i="10" s="1"/>
  <c r="E106" i="10" s="1"/>
  <c r="B10" i="10"/>
  <c r="C10" i="10" s="1"/>
  <c r="E10" i="10" s="1"/>
  <c r="B138" i="10"/>
  <c r="C138" i="10" s="1"/>
  <c r="E138" i="10" s="1"/>
  <c r="B42" i="10"/>
  <c r="C42" i="10" s="1"/>
  <c r="E42" i="10" s="1"/>
  <c r="O5" i="7"/>
  <c r="F196" i="10" s="1"/>
  <c r="N6" i="7"/>
  <c r="P6" i="7"/>
  <c r="Q5" i="7"/>
  <c r="F228" i="10" s="1"/>
  <c r="L6" i="7"/>
  <c r="M5" i="7"/>
  <c r="F164" i="10" s="1"/>
  <c r="R5" i="7"/>
  <c r="S4" i="7"/>
  <c r="F259" i="10" s="1"/>
  <c r="T3" i="7"/>
  <c r="T4" i="7" s="1"/>
  <c r="F290" i="10"/>
  <c r="F132" i="10"/>
  <c r="F69" i="10"/>
  <c r="F37" i="10"/>
  <c r="F101" i="10"/>
  <c r="F133" i="10"/>
  <c r="X13" i="7" l="1"/>
  <c r="Y12" i="7"/>
  <c r="F363" i="10" s="1"/>
  <c r="AD13" i="7"/>
  <c r="AE12" i="7"/>
  <c r="F459" i="10" s="1"/>
  <c r="AC12" i="7"/>
  <c r="F427" i="10" s="1"/>
  <c r="AB13" i="7"/>
  <c r="AL13" i="7"/>
  <c r="AM12" i="7"/>
  <c r="F587" i="10" s="1"/>
  <c r="AG12" i="7"/>
  <c r="F491" i="10" s="1"/>
  <c r="AF13" i="7"/>
  <c r="AO12" i="7"/>
  <c r="F619" i="10" s="1"/>
  <c r="AN13" i="7"/>
  <c r="AJ13" i="7"/>
  <c r="AK12" i="7"/>
  <c r="F555" i="10" s="1"/>
  <c r="AH13" i="7"/>
  <c r="AI12" i="7"/>
  <c r="F523" i="10" s="1"/>
  <c r="Z13" i="7"/>
  <c r="AA12" i="7"/>
  <c r="F395" i="10" s="1"/>
  <c r="B491" i="10"/>
  <c r="C491" i="10" s="1"/>
  <c r="E491" i="10" s="1"/>
  <c r="B587" i="10"/>
  <c r="C587" i="10" s="1"/>
  <c r="E587" i="10" s="1"/>
  <c r="B427" i="10"/>
  <c r="C427" i="10" s="1"/>
  <c r="E427" i="10" s="1"/>
  <c r="B523" i="10"/>
  <c r="C523" i="10" s="1"/>
  <c r="E523" i="10" s="1"/>
  <c r="B555" i="10"/>
  <c r="C555" i="10" s="1"/>
  <c r="E555" i="10" s="1"/>
  <c r="B395" i="10"/>
  <c r="C395" i="10" s="1"/>
  <c r="E395" i="10" s="1"/>
  <c r="B619" i="10"/>
  <c r="C619" i="10" s="1"/>
  <c r="E619" i="10" s="1"/>
  <c r="B459" i="10"/>
  <c r="C459" i="10" s="1"/>
  <c r="E459" i="10" s="1"/>
  <c r="B331" i="10"/>
  <c r="C331" i="10" s="1"/>
  <c r="E331" i="10" s="1"/>
  <c r="B363" i="10"/>
  <c r="C363" i="10" s="1"/>
  <c r="E363" i="10" s="1"/>
  <c r="V14" i="7"/>
  <c r="A13" i="7"/>
  <c r="B139" i="10"/>
  <c r="C139" i="10" s="1"/>
  <c r="E139" i="10" s="1"/>
  <c r="B43" i="10"/>
  <c r="C43" i="10" s="1"/>
  <c r="E43" i="10" s="1"/>
  <c r="B267" i="10"/>
  <c r="C267" i="10" s="1"/>
  <c r="E267" i="10" s="1"/>
  <c r="B107" i="10"/>
  <c r="C107" i="10" s="1"/>
  <c r="E107" i="10" s="1"/>
  <c r="B75" i="10"/>
  <c r="C75" i="10" s="1"/>
  <c r="E75" i="10" s="1"/>
  <c r="B299" i="10"/>
  <c r="C299" i="10" s="1"/>
  <c r="E299" i="10" s="1"/>
  <c r="B203" i="10"/>
  <c r="C203" i="10" s="1"/>
  <c r="E203" i="10" s="1"/>
  <c r="B171" i="10"/>
  <c r="C171" i="10" s="1"/>
  <c r="E171" i="10" s="1"/>
  <c r="B11" i="10"/>
  <c r="C11" i="10" s="1"/>
  <c r="E11" i="10" s="1"/>
  <c r="B235" i="10"/>
  <c r="C235" i="10" s="1"/>
  <c r="E235" i="10" s="1"/>
  <c r="F14" i="7"/>
  <c r="G12" i="7"/>
  <c r="J14" i="7"/>
  <c r="I13" i="7"/>
  <c r="H14" i="7"/>
  <c r="D14" i="7"/>
  <c r="K12" i="7"/>
  <c r="I12" i="7"/>
  <c r="B14" i="7"/>
  <c r="E12" i="7"/>
  <c r="C12" i="7"/>
  <c r="U4" i="7"/>
  <c r="F291" i="10" s="1"/>
  <c r="T5" i="7"/>
  <c r="S5" i="7"/>
  <c r="F260" i="10" s="1"/>
  <c r="R6" i="7"/>
  <c r="O6" i="7"/>
  <c r="F197" i="10" s="1"/>
  <c r="N7" i="7"/>
  <c r="M6" i="7"/>
  <c r="F165" i="10" s="1"/>
  <c r="L7" i="7"/>
  <c r="P7" i="7"/>
  <c r="Q6" i="7"/>
  <c r="F229" i="10" s="1"/>
  <c r="F134" i="10"/>
  <c r="F102" i="10"/>
  <c r="F38" i="10"/>
  <c r="F70" i="10"/>
  <c r="AL14" i="7" l="1"/>
  <c r="AM13" i="7"/>
  <c r="F588" i="10" s="1"/>
  <c r="AC13" i="7"/>
  <c r="F428" i="10" s="1"/>
  <c r="AB14" i="7"/>
  <c r="AH14" i="7"/>
  <c r="AI13" i="7"/>
  <c r="F524" i="10" s="1"/>
  <c r="AJ14" i="7"/>
  <c r="AK13" i="7"/>
  <c r="F556" i="10" s="1"/>
  <c r="AD14" i="7"/>
  <c r="AE13" i="7"/>
  <c r="F460" i="10" s="1"/>
  <c r="AO13" i="7"/>
  <c r="F620" i="10" s="1"/>
  <c r="AN14" i="7"/>
  <c r="AG13" i="7"/>
  <c r="F492" i="10" s="1"/>
  <c r="AF14" i="7"/>
  <c r="Z14" i="7"/>
  <c r="AA13" i="7"/>
  <c r="F396" i="10" s="1"/>
  <c r="X14" i="7"/>
  <c r="Y13" i="7"/>
  <c r="F364" i="10" s="1"/>
  <c r="E13" i="7"/>
  <c r="B588" i="10"/>
  <c r="C588" i="10" s="1"/>
  <c r="E588" i="10" s="1"/>
  <c r="B428" i="10"/>
  <c r="C428" i="10" s="1"/>
  <c r="E428" i="10" s="1"/>
  <c r="B524" i="10"/>
  <c r="C524" i="10" s="1"/>
  <c r="E524" i="10" s="1"/>
  <c r="B620" i="10"/>
  <c r="C620" i="10" s="1"/>
  <c r="E620" i="10" s="1"/>
  <c r="B364" i="10"/>
  <c r="C364" i="10" s="1"/>
  <c r="E364" i="10" s="1"/>
  <c r="B396" i="10"/>
  <c r="C396" i="10" s="1"/>
  <c r="E396" i="10" s="1"/>
  <c r="B460" i="10"/>
  <c r="C460" i="10" s="1"/>
  <c r="E460" i="10" s="1"/>
  <c r="B556" i="10"/>
  <c r="C556" i="10" s="1"/>
  <c r="E556" i="10" s="1"/>
  <c r="B332" i="10"/>
  <c r="C332" i="10" s="1"/>
  <c r="E332" i="10" s="1"/>
  <c r="B492" i="10"/>
  <c r="C492" i="10" s="1"/>
  <c r="E492" i="10" s="1"/>
  <c r="W13" i="7"/>
  <c r="F332" i="10" s="1"/>
  <c r="V15" i="7"/>
  <c r="C13" i="7"/>
  <c r="K13" i="7"/>
  <c r="G13" i="7"/>
  <c r="H15" i="7"/>
  <c r="B15" i="7"/>
  <c r="J15" i="7"/>
  <c r="F15" i="7"/>
  <c r="D15" i="7"/>
  <c r="A14" i="7"/>
  <c r="W14" i="7" s="1"/>
  <c r="F333" i="10" s="1"/>
  <c r="B268" i="10"/>
  <c r="C268" i="10" s="1"/>
  <c r="E268" i="10" s="1"/>
  <c r="B300" i="10"/>
  <c r="C300" i="10" s="1"/>
  <c r="E300" i="10" s="1"/>
  <c r="B140" i="10"/>
  <c r="C140" i="10" s="1"/>
  <c r="E140" i="10" s="1"/>
  <c r="B76" i="10"/>
  <c r="C76" i="10" s="1"/>
  <c r="E76" i="10" s="1"/>
  <c r="B172" i="10"/>
  <c r="C172" i="10" s="1"/>
  <c r="E172" i="10" s="1"/>
  <c r="B108" i="10"/>
  <c r="C108" i="10" s="1"/>
  <c r="E108" i="10" s="1"/>
  <c r="B12" i="10"/>
  <c r="C12" i="10" s="1"/>
  <c r="E12" i="10" s="1"/>
  <c r="B236" i="10"/>
  <c r="C236" i="10" s="1"/>
  <c r="E236" i="10" s="1"/>
  <c r="B44" i="10"/>
  <c r="C44" i="10" s="1"/>
  <c r="E44" i="10" s="1"/>
  <c r="B204" i="10"/>
  <c r="C204" i="10" s="1"/>
  <c r="E204" i="10" s="1"/>
  <c r="Q7" i="7"/>
  <c r="F230" i="10" s="1"/>
  <c r="P8" i="7"/>
  <c r="T6" i="7"/>
  <c r="U5" i="7"/>
  <c r="F292" i="10" s="1"/>
  <c r="L8" i="7"/>
  <c r="M7" i="7"/>
  <c r="F166" i="10" s="1"/>
  <c r="O7" i="7"/>
  <c r="F198" i="10" s="1"/>
  <c r="N8" i="7"/>
  <c r="S6" i="7"/>
  <c r="F261" i="10" s="1"/>
  <c r="R7" i="7"/>
  <c r="F71" i="10"/>
  <c r="F39" i="10"/>
  <c r="F103" i="10"/>
  <c r="F135" i="10"/>
  <c r="Z15" i="7" l="1"/>
  <c r="AA14" i="7"/>
  <c r="F397" i="10" s="1"/>
  <c r="AG14" i="7"/>
  <c r="F493" i="10" s="1"/>
  <c r="AF15" i="7"/>
  <c r="AJ15" i="7"/>
  <c r="AK14" i="7"/>
  <c r="F557" i="10" s="1"/>
  <c r="AH15" i="7"/>
  <c r="AI14" i="7"/>
  <c r="F525" i="10" s="1"/>
  <c r="AB15" i="7"/>
  <c r="AC14" i="7"/>
  <c r="F429" i="10" s="1"/>
  <c r="AN15" i="7"/>
  <c r="AO14" i="7"/>
  <c r="F621" i="10" s="1"/>
  <c r="X15" i="7"/>
  <c r="Y14" i="7"/>
  <c r="F365" i="10" s="1"/>
  <c r="AD15" i="7"/>
  <c r="AE14" i="7"/>
  <c r="F461" i="10" s="1"/>
  <c r="AL15" i="7"/>
  <c r="AM14" i="7"/>
  <c r="F589" i="10" s="1"/>
  <c r="K14" i="7"/>
  <c r="B429" i="10"/>
  <c r="C429" i="10" s="1"/>
  <c r="E429" i="10" s="1"/>
  <c r="B525" i="10"/>
  <c r="C525" i="10" s="1"/>
  <c r="E525" i="10" s="1"/>
  <c r="B621" i="10"/>
  <c r="C621" i="10" s="1"/>
  <c r="E621" i="10" s="1"/>
  <c r="B365" i="10"/>
  <c r="C365" i="10" s="1"/>
  <c r="E365" i="10" s="1"/>
  <c r="B461" i="10"/>
  <c r="C461" i="10" s="1"/>
  <c r="E461" i="10" s="1"/>
  <c r="B557" i="10"/>
  <c r="C557" i="10" s="1"/>
  <c r="E557" i="10" s="1"/>
  <c r="B589" i="10"/>
  <c r="C589" i="10" s="1"/>
  <c r="E589" i="10" s="1"/>
  <c r="B333" i="10"/>
  <c r="C333" i="10" s="1"/>
  <c r="E333" i="10" s="1"/>
  <c r="B493" i="10"/>
  <c r="C493" i="10" s="1"/>
  <c r="E493" i="10" s="1"/>
  <c r="B397" i="10"/>
  <c r="C397" i="10" s="1"/>
  <c r="E397" i="10" s="1"/>
  <c r="V16" i="7"/>
  <c r="I14" i="7"/>
  <c r="D16" i="7"/>
  <c r="A15" i="7"/>
  <c r="B205" i="10"/>
  <c r="C205" i="10" s="1"/>
  <c r="E205" i="10" s="1"/>
  <c r="B109" i="10"/>
  <c r="C109" i="10" s="1"/>
  <c r="E109" i="10" s="1"/>
  <c r="B173" i="10"/>
  <c r="C173" i="10" s="1"/>
  <c r="E173" i="10" s="1"/>
  <c r="B141" i="10"/>
  <c r="C141" i="10" s="1"/>
  <c r="E141" i="10" s="1"/>
  <c r="B301" i="10"/>
  <c r="C301" i="10" s="1"/>
  <c r="E301" i="10" s="1"/>
  <c r="B13" i="10"/>
  <c r="C13" i="10" s="1"/>
  <c r="E13" i="10" s="1"/>
  <c r="B237" i="10"/>
  <c r="C237" i="10" s="1"/>
  <c r="E237" i="10" s="1"/>
  <c r="B269" i="10"/>
  <c r="C269" i="10" s="1"/>
  <c r="E269" i="10" s="1"/>
  <c r="B45" i="10"/>
  <c r="C45" i="10" s="1"/>
  <c r="E45" i="10" s="1"/>
  <c r="B77" i="10"/>
  <c r="C77" i="10" s="1"/>
  <c r="E77" i="10" s="1"/>
  <c r="J16" i="7"/>
  <c r="C14" i="7"/>
  <c r="E14" i="7"/>
  <c r="G14" i="7"/>
  <c r="F16" i="7"/>
  <c r="B16" i="7"/>
  <c r="H16" i="7"/>
  <c r="N9" i="7"/>
  <c r="O8" i="7"/>
  <c r="F199" i="10" s="1"/>
  <c r="U6" i="7"/>
  <c r="F293" i="10" s="1"/>
  <c r="T7" i="7"/>
  <c r="P9" i="7"/>
  <c r="Q8" i="7"/>
  <c r="F231" i="10" s="1"/>
  <c r="S7" i="7"/>
  <c r="F262" i="10" s="1"/>
  <c r="R8" i="7"/>
  <c r="M8" i="7"/>
  <c r="F167" i="10" s="1"/>
  <c r="L9" i="7"/>
  <c r="F104" i="10"/>
  <c r="F136" i="10"/>
  <c r="F40" i="10"/>
  <c r="F72" i="10"/>
  <c r="AD16" i="7" l="1"/>
  <c r="AE15" i="7"/>
  <c r="F462" i="10" s="1"/>
  <c r="AH16" i="7"/>
  <c r="AI15" i="7"/>
  <c r="F526" i="10" s="1"/>
  <c r="X16" i="7"/>
  <c r="Y15" i="7"/>
  <c r="F366" i="10" s="1"/>
  <c r="AJ16" i="7"/>
  <c r="AK15" i="7"/>
  <c r="F558" i="10" s="1"/>
  <c r="AN16" i="7"/>
  <c r="AO15" i="7"/>
  <c r="F622" i="10" s="1"/>
  <c r="AG15" i="7"/>
  <c r="F494" i="10" s="1"/>
  <c r="AF16" i="7"/>
  <c r="AL16" i="7"/>
  <c r="AM15" i="7"/>
  <c r="F590" i="10" s="1"/>
  <c r="AC15" i="7"/>
  <c r="F430" i="10" s="1"/>
  <c r="AB16" i="7"/>
  <c r="Z16" i="7"/>
  <c r="AA15" i="7"/>
  <c r="F398" i="10" s="1"/>
  <c r="G15" i="7"/>
  <c r="B526" i="10"/>
  <c r="C526" i="10" s="1"/>
  <c r="E526" i="10" s="1"/>
  <c r="B622" i="10"/>
  <c r="C622" i="10" s="1"/>
  <c r="E622" i="10" s="1"/>
  <c r="B366" i="10"/>
  <c r="C366" i="10" s="1"/>
  <c r="E366" i="10" s="1"/>
  <c r="B462" i="10"/>
  <c r="C462" i="10" s="1"/>
  <c r="E462" i="10" s="1"/>
  <c r="B558" i="10"/>
  <c r="C558" i="10" s="1"/>
  <c r="E558" i="10" s="1"/>
  <c r="B590" i="10"/>
  <c r="C590" i="10" s="1"/>
  <c r="E590" i="10" s="1"/>
  <c r="B398" i="10"/>
  <c r="C398" i="10" s="1"/>
  <c r="E398" i="10" s="1"/>
  <c r="B430" i="10"/>
  <c r="C430" i="10" s="1"/>
  <c r="E430" i="10" s="1"/>
  <c r="B334" i="10"/>
  <c r="C334" i="10" s="1"/>
  <c r="E334" i="10" s="1"/>
  <c r="B494" i="10"/>
  <c r="C494" i="10" s="1"/>
  <c r="E494" i="10" s="1"/>
  <c r="W15" i="7"/>
  <c r="F334" i="10" s="1"/>
  <c r="I15" i="7"/>
  <c r="C15" i="7"/>
  <c r="V17" i="7"/>
  <c r="W16" i="7"/>
  <c r="F335" i="10" s="1"/>
  <c r="H17" i="7"/>
  <c r="B17" i="7"/>
  <c r="F17" i="7"/>
  <c r="J17" i="7"/>
  <c r="A16" i="7"/>
  <c r="B46" i="10"/>
  <c r="C46" i="10" s="1"/>
  <c r="E46" i="10" s="1"/>
  <c r="B270" i="10"/>
  <c r="C270" i="10" s="1"/>
  <c r="E270" i="10" s="1"/>
  <c r="B14" i="10"/>
  <c r="C14" i="10" s="1"/>
  <c r="E14" i="10" s="1"/>
  <c r="B238" i="10"/>
  <c r="C238" i="10" s="1"/>
  <c r="E238" i="10" s="1"/>
  <c r="B302" i="10"/>
  <c r="C302" i="10" s="1"/>
  <c r="E302" i="10" s="1"/>
  <c r="B206" i="10"/>
  <c r="C206" i="10" s="1"/>
  <c r="E206" i="10" s="1"/>
  <c r="B174" i="10"/>
  <c r="C174" i="10" s="1"/>
  <c r="E174" i="10" s="1"/>
  <c r="B110" i="10"/>
  <c r="C110" i="10" s="1"/>
  <c r="E110" i="10" s="1"/>
  <c r="B78" i="10"/>
  <c r="C78" i="10" s="1"/>
  <c r="E78" i="10" s="1"/>
  <c r="B142" i="10"/>
  <c r="C142" i="10" s="1"/>
  <c r="E142" i="10" s="1"/>
  <c r="K15" i="7"/>
  <c r="D17" i="7"/>
  <c r="E15" i="7"/>
  <c r="L10" i="7"/>
  <c r="M9" i="7"/>
  <c r="F168" i="10" s="1"/>
  <c r="R9" i="7"/>
  <c r="S8" i="7"/>
  <c r="F263" i="10" s="1"/>
  <c r="Q9" i="7"/>
  <c r="F232" i="10" s="1"/>
  <c r="P10" i="7"/>
  <c r="T8" i="7"/>
  <c r="U7" i="7"/>
  <c r="F294" i="10" s="1"/>
  <c r="O9" i="7"/>
  <c r="F200" i="10" s="1"/>
  <c r="N10" i="7"/>
  <c r="F73" i="10"/>
  <c r="F41" i="10"/>
  <c r="F137" i="10"/>
  <c r="F105" i="10"/>
  <c r="AB17" i="7" l="1"/>
  <c r="AC16" i="7"/>
  <c r="F431" i="10" s="1"/>
  <c r="AJ17" i="7"/>
  <c r="AK16" i="7"/>
  <c r="F559" i="10" s="1"/>
  <c r="AL17" i="7"/>
  <c r="AM16" i="7"/>
  <c r="F591" i="10" s="1"/>
  <c r="X17" i="7"/>
  <c r="Y16" i="7"/>
  <c r="F367" i="10" s="1"/>
  <c r="AG16" i="7"/>
  <c r="F495" i="10" s="1"/>
  <c r="AF17" i="7"/>
  <c r="AH17" i="7"/>
  <c r="AI16" i="7"/>
  <c r="F527" i="10" s="1"/>
  <c r="Z17" i="7"/>
  <c r="AA16" i="7"/>
  <c r="F399" i="10" s="1"/>
  <c r="AO16" i="7"/>
  <c r="F623" i="10" s="1"/>
  <c r="AN17" i="7"/>
  <c r="AD17" i="7"/>
  <c r="AE16" i="7"/>
  <c r="F463" i="10" s="1"/>
  <c r="E16" i="7"/>
  <c r="B623" i="10"/>
  <c r="C623" i="10" s="1"/>
  <c r="E623" i="10" s="1"/>
  <c r="B367" i="10"/>
  <c r="C367" i="10" s="1"/>
  <c r="E367" i="10" s="1"/>
  <c r="B463" i="10"/>
  <c r="C463" i="10" s="1"/>
  <c r="E463" i="10" s="1"/>
  <c r="B559" i="10"/>
  <c r="C559" i="10" s="1"/>
  <c r="E559" i="10" s="1"/>
  <c r="B399" i="10"/>
  <c r="C399" i="10" s="1"/>
  <c r="E399" i="10" s="1"/>
  <c r="B431" i="10"/>
  <c r="C431" i="10" s="1"/>
  <c r="E431" i="10" s="1"/>
  <c r="B335" i="10"/>
  <c r="C335" i="10" s="1"/>
  <c r="E335" i="10" s="1"/>
  <c r="B495" i="10"/>
  <c r="C495" i="10" s="1"/>
  <c r="E495" i="10" s="1"/>
  <c r="B527" i="10"/>
  <c r="C527" i="10" s="1"/>
  <c r="E527" i="10" s="1"/>
  <c r="B591" i="10"/>
  <c r="C591" i="10" s="1"/>
  <c r="E591" i="10" s="1"/>
  <c r="V18" i="7"/>
  <c r="A17" i="7"/>
  <c r="B271" i="10"/>
  <c r="C271" i="10" s="1"/>
  <c r="E271" i="10" s="1"/>
  <c r="B175" i="10"/>
  <c r="C175" i="10" s="1"/>
  <c r="E175" i="10" s="1"/>
  <c r="B239" i="10"/>
  <c r="C239" i="10" s="1"/>
  <c r="E239" i="10" s="1"/>
  <c r="B207" i="10"/>
  <c r="C207" i="10" s="1"/>
  <c r="E207" i="10" s="1"/>
  <c r="B79" i="10"/>
  <c r="C79" i="10" s="1"/>
  <c r="E79" i="10" s="1"/>
  <c r="B111" i="10"/>
  <c r="C111" i="10" s="1"/>
  <c r="E111" i="10" s="1"/>
  <c r="B15" i="10"/>
  <c r="C15" i="10" s="1"/>
  <c r="E15" i="10" s="1"/>
  <c r="B47" i="10"/>
  <c r="C47" i="10" s="1"/>
  <c r="E47" i="10" s="1"/>
  <c r="B143" i="10"/>
  <c r="C143" i="10" s="1"/>
  <c r="E143" i="10" s="1"/>
  <c r="B303" i="10"/>
  <c r="C303" i="10" s="1"/>
  <c r="E303" i="10" s="1"/>
  <c r="K16" i="7"/>
  <c r="B18" i="7"/>
  <c r="J18" i="7"/>
  <c r="C16" i="7"/>
  <c r="G16" i="7"/>
  <c r="I16" i="7"/>
  <c r="D18" i="7"/>
  <c r="F18" i="7"/>
  <c r="I17" i="7"/>
  <c r="H18" i="7"/>
  <c r="T9" i="7"/>
  <c r="U8" i="7"/>
  <c r="F295" i="10" s="1"/>
  <c r="Q10" i="7"/>
  <c r="F233" i="10" s="1"/>
  <c r="P11" i="7"/>
  <c r="O10" i="7"/>
  <c r="F201" i="10" s="1"/>
  <c r="N11" i="7"/>
  <c r="S9" i="7"/>
  <c r="F264" i="10" s="1"/>
  <c r="R10" i="7"/>
  <c r="M10" i="7"/>
  <c r="F169" i="10" s="1"/>
  <c r="L11" i="7"/>
  <c r="F106" i="10"/>
  <c r="F138" i="10"/>
  <c r="F42" i="10"/>
  <c r="F74" i="10"/>
  <c r="Z18" i="7" l="1"/>
  <c r="AA17" i="7"/>
  <c r="F400" i="10" s="1"/>
  <c r="AL18" i="7"/>
  <c r="AM17" i="7"/>
  <c r="F592" i="10" s="1"/>
  <c r="AH18" i="7"/>
  <c r="AI17" i="7"/>
  <c r="F528" i="10" s="1"/>
  <c r="AJ18" i="7"/>
  <c r="AK17" i="7"/>
  <c r="F560" i="10" s="1"/>
  <c r="AO17" i="7"/>
  <c r="F624" i="10" s="1"/>
  <c r="AN18" i="7"/>
  <c r="X18" i="7"/>
  <c r="Y17" i="7"/>
  <c r="F368" i="10" s="1"/>
  <c r="AF18" i="7"/>
  <c r="AG17" i="7"/>
  <c r="F496" i="10" s="1"/>
  <c r="AD18" i="7"/>
  <c r="AE17" i="7"/>
  <c r="F464" i="10" s="1"/>
  <c r="AC17" i="7"/>
  <c r="F432" i="10" s="1"/>
  <c r="AB18" i="7"/>
  <c r="B464" i="10"/>
  <c r="C464" i="10" s="1"/>
  <c r="E464" i="10" s="1"/>
  <c r="B560" i="10"/>
  <c r="C560" i="10" s="1"/>
  <c r="E560" i="10" s="1"/>
  <c r="B400" i="10"/>
  <c r="C400" i="10" s="1"/>
  <c r="E400" i="10" s="1"/>
  <c r="B496" i="10"/>
  <c r="C496" i="10" s="1"/>
  <c r="E496" i="10" s="1"/>
  <c r="B624" i="10"/>
  <c r="C624" i="10" s="1"/>
  <c r="E624" i="10" s="1"/>
  <c r="B592" i="10"/>
  <c r="C592" i="10" s="1"/>
  <c r="E592" i="10" s="1"/>
  <c r="B368" i="10"/>
  <c r="C368" i="10" s="1"/>
  <c r="E368" i="10" s="1"/>
  <c r="B336" i="10"/>
  <c r="C336" i="10" s="1"/>
  <c r="E336" i="10" s="1"/>
  <c r="B528" i="10"/>
  <c r="C528" i="10" s="1"/>
  <c r="E528" i="10" s="1"/>
  <c r="B432" i="10"/>
  <c r="C432" i="10" s="1"/>
  <c r="E432" i="10" s="1"/>
  <c r="K17" i="7"/>
  <c r="G17" i="7"/>
  <c r="W17" i="7"/>
  <c r="F336" i="10" s="1"/>
  <c r="C17" i="7"/>
  <c r="E17" i="7"/>
  <c r="V19" i="7"/>
  <c r="F19" i="7"/>
  <c r="D19" i="7"/>
  <c r="J19" i="7"/>
  <c r="B19" i="7"/>
  <c r="H19" i="7"/>
  <c r="A18" i="7"/>
  <c r="W18" i="7" s="1"/>
  <c r="F337" i="10" s="1"/>
  <c r="B112" i="10"/>
  <c r="C112" i="10" s="1"/>
  <c r="E112" i="10" s="1"/>
  <c r="B16" i="10"/>
  <c r="C16" i="10" s="1"/>
  <c r="E16" i="10" s="1"/>
  <c r="B240" i="10"/>
  <c r="C240" i="10" s="1"/>
  <c r="E240" i="10" s="1"/>
  <c r="B80" i="10"/>
  <c r="C80" i="10" s="1"/>
  <c r="E80" i="10" s="1"/>
  <c r="B304" i="10"/>
  <c r="C304" i="10" s="1"/>
  <c r="E304" i="10" s="1"/>
  <c r="B48" i="10"/>
  <c r="C48" i="10" s="1"/>
  <c r="E48" i="10" s="1"/>
  <c r="B272" i="10"/>
  <c r="C272" i="10" s="1"/>
  <c r="E272" i="10" s="1"/>
  <c r="B144" i="10"/>
  <c r="C144" i="10" s="1"/>
  <c r="E144" i="10" s="1"/>
  <c r="B176" i="10"/>
  <c r="C176" i="10" s="1"/>
  <c r="E176" i="10" s="1"/>
  <c r="B208" i="10"/>
  <c r="C208" i="10" s="1"/>
  <c r="E208" i="10" s="1"/>
  <c r="O11" i="7"/>
  <c r="F202" i="10" s="1"/>
  <c r="N12" i="7"/>
  <c r="L12" i="7"/>
  <c r="M11" i="7"/>
  <c r="F170" i="10" s="1"/>
  <c r="R11" i="7"/>
  <c r="S10" i="7"/>
  <c r="F265" i="10" s="1"/>
  <c r="P12" i="7"/>
  <c r="Q11" i="7"/>
  <c r="F234" i="10" s="1"/>
  <c r="T10" i="7"/>
  <c r="U9" i="7"/>
  <c r="F296" i="10" s="1"/>
  <c r="F139" i="10"/>
  <c r="F75" i="10"/>
  <c r="F43" i="10"/>
  <c r="F107" i="10"/>
  <c r="AF19" i="7" l="1"/>
  <c r="AG18" i="7"/>
  <c r="F497" i="10" s="1"/>
  <c r="AH19" i="7"/>
  <c r="AI18" i="7"/>
  <c r="F529" i="10" s="1"/>
  <c r="AJ19" i="7"/>
  <c r="AK18" i="7"/>
  <c r="F561" i="10" s="1"/>
  <c r="X19" i="7"/>
  <c r="Y18" i="7"/>
  <c r="F369" i="10" s="1"/>
  <c r="AB19" i="7"/>
  <c r="AC18" i="7"/>
  <c r="F433" i="10" s="1"/>
  <c r="AN19" i="7"/>
  <c r="AO18" i="7"/>
  <c r="F625" i="10" s="1"/>
  <c r="AD19" i="7"/>
  <c r="AE18" i="7"/>
  <c r="F465" i="10" s="1"/>
  <c r="AL19" i="7"/>
  <c r="AM18" i="7"/>
  <c r="F593" i="10" s="1"/>
  <c r="Z19" i="7"/>
  <c r="AA18" i="7"/>
  <c r="F401" i="10" s="1"/>
  <c r="B561" i="10"/>
  <c r="C561" i="10" s="1"/>
  <c r="E561" i="10" s="1"/>
  <c r="B401" i="10"/>
  <c r="C401" i="10" s="1"/>
  <c r="E401" i="10" s="1"/>
  <c r="B497" i="10"/>
  <c r="C497" i="10" s="1"/>
  <c r="E497" i="10" s="1"/>
  <c r="B593" i="10"/>
  <c r="C593" i="10" s="1"/>
  <c r="E593" i="10" s="1"/>
  <c r="B625" i="10"/>
  <c r="C625" i="10" s="1"/>
  <c r="E625" i="10" s="1"/>
  <c r="B465" i="10"/>
  <c r="C465" i="10" s="1"/>
  <c r="E465" i="10" s="1"/>
  <c r="B337" i="10"/>
  <c r="C337" i="10" s="1"/>
  <c r="E337" i="10" s="1"/>
  <c r="B369" i="10"/>
  <c r="C369" i="10" s="1"/>
  <c r="E369" i="10" s="1"/>
  <c r="B433" i="10"/>
  <c r="C433" i="10" s="1"/>
  <c r="E433" i="10" s="1"/>
  <c r="B529" i="10"/>
  <c r="C529" i="10" s="1"/>
  <c r="E529" i="10" s="1"/>
  <c r="V20" i="7"/>
  <c r="A19" i="7"/>
  <c r="B241" i="10"/>
  <c r="C241" i="10" s="1"/>
  <c r="E241" i="10" s="1"/>
  <c r="B305" i="10"/>
  <c r="C305" i="10" s="1"/>
  <c r="E305" i="10" s="1"/>
  <c r="B273" i="10"/>
  <c r="C273" i="10" s="1"/>
  <c r="E273" i="10" s="1"/>
  <c r="B113" i="10"/>
  <c r="C113" i="10" s="1"/>
  <c r="E113" i="10" s="1"/>
  <c r="B17" i="10"/>
  <c r="C17" i="10" s="1"/>
  <c r="E17" i="10" s="1"/>
  <c r="B49" i="10"/>
  <c r="C49" i="10" s="1"/>
  <c r="E49" i="10" s="1"/>
  <c r="B145" i="10"/>
  <c r="C145" i="10" s="1"/>
  <c r="E145" i="10" s="1"/>
  <c r="B209" i="10"/>
  <c r="C209" i="10" s="1"/>
  <c r="E209" i="10" s="1"/>
  <c r="B177" i="10"/>
  <c r="C177" i="10" s="1"/>
  <c r="E177" i="10" s="1"/>
  <c r="B81" i="10"/>
  <c r="C81" i="10" s="1"/>
  <c r="E81" i="10" s="1"/>
  <c r="I19" i="7"/>
  <c r="H20" i="7"/>
  <c r="B20" i="7"/>
  <c r="K19" i="7"/>
  <c r="J20" i="7"/>
  <c r="K18" i="7"/>
  <c r="E19" i="7"/>
  <c r="D20" i="7"/>
  <c r="I18" i="7"/>
  <c r="E18" i="7"/>
  <c r="G18" i="7"/>
  <c r="C18" i="7"/>
  <c r="F20" i="7"/>
  <c r="G19" i="7"/>
  <c r="M12" i="7"/>
  <c r="F171" i="10" s="1"/>
  <c r="L13" i="7"/>
  <c r="T11" i="7"/>
  <c r="U10" i="7"/>
  <c r="F297" i="10" s="1"/>
  <c r="P13" i="7"/>
  <c r="Q12" i="7"/>
  <c r="F235" i="10" s="1"/>
  <c r="S11" i="7"/>
  <c r="F266" i="10" s="1"/>
  <c r="R12" i="7"/>
  <c r="N13" i="7"/>
  <c r="O12" i="7"/>
  <c r="F203" i="10" s="1"/>
  <c r="F108" i="10"/>
  <c r="F44" i="10"/>
  <c r="F76" i="10"/>
  <c r="F140" i="10"/>
  <c r="X20" i="7" l="1"/>
  <c r="Y19" i="7"/>
  <c r="F370" i="10" s="1"/>
  <c r="AL20" i="7"/>
  <c r="AM19" i="7"/>
  <c r="F594" i="10" s="1"/>
  <c r="AD20" i="7"/>
  <c r="AE19" i="7"/>
  <c r="F466" i="10" s="1"/>
  <c r="AJ20" i="7"/>
  <c r="AK19" i="7"/>
  <c r="F562" i="10" s="1"/>
  <c r="AO19" i="7"/>
  <c r="F626" i="10" s="1"/>
  <c r="AN20" i="7"/>
  <c r="AH20" i="7"/>
  <c r="AI19" i="7"/>
  <c r="F530" i="10" s="1"/>
  <c r="Z20" i="7"/>
  <c r="AA19" i="7"/>
  <c r="F402" i="10" s="1"/>
  <c r="AB20" i="7"/>
  <c r="AC19" i="7"/>
  <c r="F434" i="10" s="1"/>
  <c r="AF20" i="7"/>
  <c r="AG19" i="7"/>
  <c r="F498" i="10" s="1"/>
  <c r="B402" i="10"/>
  <c r="C402" i="10" s="1"/>
  <c r="E402" i="10" s="1"/>
  <c r="B498" i="10"/>
  <c r="C498" i="10" s="1"/>
  <c r="E498" i="10" s="1"/>
  <c r="B594" i="10"/>
  <c r="C594" i="10" s="1"/>
  <c r="E594" i="10" s="1"/>
  <c r="B434" i="10"/>
  <c r="C434" i="10" s="1"/>
  <c r="E434" i="10" s="1"/>
  <c r="B466" i="10"/>
  <c r="C466" i="10" s="1"/>
  <c r="E466" i="10" s="1"/>
  <c r="B338" i="10"/>
  <c r="C338" i="10" s="1"/>
  <c r="E338" i="10" s="1"/>
  <c r="B562" i="10"/>
  <c r="C562" i="10" s="1"/>
  <c r="E562" i="10" s="1"/>
  <c r="B626" i="10"/>
  <c r="C626" i="10" s="1"/>
  <c r="E626" i="10" s="1"/>
  <c r="B530" i="10"/>
  <c r="C530" i="10" s="1"/>
  <c r="E530" i="10" s="1"/>
  <c r="B370" i="10"/>
  <c r="C370" i="10" s="1"/>
  <c r="E370" i="10" s="1"/>
  <c r="W19" i="7"/>
  <c r="F338" i="10" s="1"/>
  <c r="C19" i="7"/>
  <c r="V21" i="7"/>
  <c r="W20" i="7"/>
  <c r="F339" i="10" s="1"/>
  <c r="D21" i="7"/>
  <c r="J21" i="7"/>
  <c r="B21" i="7"/>
  <c r="F21" i="7"/>
  <c r="H21" i="7"/>
  <c r="A20" i="7"/>
  <c r="B178" i="10"/>
  <c r="C178" i="10" s="1"/>
  <c r="E178" i="10" s="1"/>
  <c r="B82" i="10"/>
  <c r="C82" i="10" s="1"/>
  <c r="E82" i="10" s="1"/>
  <c r="B306" i="10"/>
  <c r="C306" i="10" s="1"/>
  <c r="E306" i="10" s="1"/>
  <c r="B146" i="10"/>
  <c r="C146" i="10" s="1"/>
  <c r="E146" i="10" s="1"/>
  <c r="B114" i="10"/>
  <c r="C114" i="10" s="1"/>
  <c r="E114" i="10" s="1"/>
  <c r="B18" i="10"/>
  <c r="C18" i="10" s="1"/>
  <c r="E18" i="10" s="1"/>
  <c r="B242" i="10"/>
  <c r="C242" i="10" s="1"/>
  <c r="E242" i="10" s="1"/>
  <c r="B50" i="10"/>
  <c r="C50" i="10" s="1"/>
  <c r="E50" i="10" s="1"/>
  <c r="B274" i="10"/>
  <c r="C274" i="10" s="1"/>
  <c r="E274" i="10" s="1"/>
  <c r="B210" i="10"/>
  <c r="C210" i="10" s="1"/>
  <c r="E210" i="10" s="1"/>
  <c r="O13" i="7"/>
  <c r="F204" i="10" s="1"/>
  <c r="N14" i="7"/>
  <c r="T12" i="7"/>
  <c r="U11" i="7"/>
  <c r="F298" i="10" s="1"/>
  <c r="L14" i="7"/>
  <c r="M13" i="7"/>
  <c r="F172" i="10" s="1"/>
  <c r="R13" i="7"/>
  <c r="S12" i="7"/>
  <c r="F267" i="10" s="1"/>
  <c r="Q13" i="7"/>
  <c r="F236" i="10" s="1"/>
  <c r="P14" i="7"/>
  <c r="F77" i="10"/>
  <c r="F141" i="10"/>
  <c r="F45" i="10"/>
  <c r="F109" i="10"/>
  <c r="AB21" i="7" l="1"/>
  <c r="AC20" i="7"/>
  <c r="F435" i="10" s="1"/>
  <c r="AJ21" i="7"/>
  <c r="AK20" i="7"/>
  <c r="F563" i="10" s="1"/>
  <c r="Z21" i="7"/>
  <c r="AA20" i="7"/>
  <c r="F403" i="10" s="1"/>
  <c r="AD21" i="7"/>
  <c r="AE20" i="7"/>
  <c r="F467" i="10" s="1"/>
  <c r="AH21" i="7"/>
  <c r="AI20" i="7"/>
  <c r="F531" i="10" s="1"/>
  <c r="AL21" i="7"/>
  <c r="AM20" i="7"/>
  <c r="F595" i="10" s="1"/>
  <c r="AN21" i="7"/>
  <c r="AO20" i="7"/>
  <c r="F627" i="10" s="1"/>
  <c r="AG20" i="7"/>
  <c r="F499" i="10" s="1"/>
  <c r="AF21" i="7"/>
  <c r="X21" i="7"/>
  <c r="Y20" i="7"/>
  <c r="F371" i="10" s="1"/>
  <c r="B499" i="10"/>
  <c r="C499" i="10" s="1"/>
  <c r="E499" i="10" s="1"/>
  <c r="B595" i="10"/>
  <c r="C595" i="10" s="1"/>
  <c r="E595" i="10" s="1"/>
  <c r="B435" i="10"/>
  <c r="C435" i="10" s="1"/>
  <c r="E435" i="10" s="1"/>
  <c r="B531" i="10"/>
  <c r="C531" i="10" s="1"/>
  <c r="E531" i="10" s="1"/>
  <c r="B627" i="10"/>
  <c r="C627" i="10" s="1"/>
  <c r="E627" i="10" s="1"/>
  <c r="B403" i="10"/>
  <c r="C403" i="10" s="1"/>
  <c r="E403" i="10" s="1"/>
  <c r="B371" i="10"/>
  <c r="C371" i="10" s="1"/>
  <c r="E371" i="10" s="1"/>
  <c r="B563" i="10"/>
  <c r="C563" i="10" s="1"/>
  <c r="E563" i="10" s="1"/>
  <c r="B339" i="10"/>
  <c r="C339" i="10" s="1"/>
  <c r="E339" i="10" s="1"/>
  <c r="B467" i="10"/>
  <c r="C467" i="10" s="1"/>
  <c r="E467" i="10" s="1"/>
  <c r="V22" i="7"/>
  <c r="A21" i="7"/>
  <c r="B307" i="10"/>
  <c r="C307" i="10" s="1"/>
  <c r="E307" i="10" s="1"/>
  <c r="B179" i="10"/>
  <c r="C179" i="10" s="1"/>
  <c r="E179" i="10" s="1"/>
  <c r="B115" i="10"/>
  <c r="C115" i="10" s="1"/>
  <c r="E115" i="10" s="1"/>
  <c r="B51" i="10"/>
  <c r="C51" i="10" s="1"/>
  <c r="E51" i="10" s="1"/>
  <c r="B275" i="10"/>
  <c r="C275" i="10" s="1"/>
  <c r="E275" i="10" s="1"/>
  <c r="B211" i="10"/>
  <c r="C211" i="10" s="1"/>
  <c r="E211" i="10" s="1"/>
  <c r="B147" i="10"/>
  <c r="C147" i="10" s="1"/>
  <c r="E147" i="10" s="1"/>
  <c r="B243" i="10"/>
  <c r="C243" i="10" s="1"/>
  <c r="E243" i="10" s="1"/>
  <c r="B19" i="10"/>
  <c r="C19" i="10" s="1"/>
  <c r="E19" i="10" s="1"/>
  <c r="B83" i="10"/>
  <c r="C83" i="10" s="1"/>
  <c r="E83" i="10" s="1"/>
  <c r="K21" i="7"/>
  <c r="J22" i="7"/>
  <c r="I20" i="7"/>
  <c r="F22" i="7"/>
  <c r="K20" i="7"/>
  <c r="H22" i="7"/>
  <c r="I21" i="7"/>
  <c r="C21" i="7"/>
  <c r="B22" i="7"/>
  <c r="C20" i="7"/>
  <c r="E21" i="7"/>
  <c r="D22" i="7"/>
  <c r="G20" i="7"/>
  <c r="E20" i="7"/>
  <c r="P15" i="7"/>
  <c r="Q14" i="7"/>
  <c r="F237" i="10" s="1"/>
  <c r="T13" i="7"/>
  <c r="U12" i="7"/>
  <c r="F299" i="10" s="1"/>
  <c r="R14" i="7"/>
  <c r="S13" i="7"/>
  <c r="F268" i="10" s="1"/>
  <c r="M14" i="7"/>
  <c r="F173" i="10" s="1"/>
  <c r="L15" i="7"/>
  <c r="N15" i="7"/>
  <c r="O14" i="7"/>
  <c r="F205" i="10" s="1"/>
  <c r="F110" i="10"/>
  <c r="F46" i="10"/>
  <c r="F142" i="10"/>
  <c r="F78" i="10"/>
  <c r="AO21" i="7" l="1"/>
  <c r="F628" i="10" s="1"/>
  <c r="AN22" i="7"/>
  <c r="Z22" i="7"/>
  <c r="AA21" i="7"/>
  <c r="F404" i="10" s="1"/>
  <c r="AL22" i="7"/>
  <c r="AM21" i="7"/>
  <c r="F596" i="10" s="1"/>
  <c r="AJ22" i="7"/>
  <c r="AK21" i="7"/>
  <c r="F564" i="10" s="1"/>
  <c r="AD22" i="7"/>
  <c r="AE21" i="7"/>
  <c r="F468" i="10" s="1"/>
  <c r="AG21" i="7"/>
  <c r="F500" i="10" s="1"/>
  <c r="AF22" i="7"/>
  <c r="X22" i="7"/>
  <c r="Y21" i="7"/>
  <c r="F372" i="10" s="1"/>
  <c r="AH22" i="7"/>
  <c r="AI21" i="7"/>
  <c r="F532" i="10" s="1"/>
  <c r="AB22" i="7"/>
  <c r="AC21" i="7"/>
  <c r="F436" i="10" s="1"/>
  <c r="G21" i="7"/>
  <c r="B596" i="10"/>
  <c r="C596" i="10" s="1"/>
  <c r="E596" i="10" s="1"/>
  <c r="B340" i="10"/>
  <c r="C340" i="10" s="1"/>
  <c r="E340" i="10" s="1"/>
  <c r="B436" i="10"/>
  <c r="C436" i="10" s="1"/>
  <c r="E436" i="10" s="1"/>
  <c r="B532" i="10"/>
  <c r="C532" i="10" s="1"/>
  <c r="E532" i="10" s="1"/>
  <c r="B628" i="10"/>
  <c r="C628" i="10" s="1"/>
  <c r="E628" i="10" s="1"/>
  <c r="B372" i="10"/>
  <c r="C372" i="10" s="1"/>
  <c r="E372" i="10" s="1"/>
  <c r="B500" i="10"/>
  <c r="C500" i="10" s="1"/>
  <c r="E500" i="10" s="1"/>
  <c r="B564" i="10"/>
  <c r="C564" i="10" s="1"/>
  <c r="E564" i="10" s="1"/>
  <c r="B404" i="10"/>
  <c r="C404" i="10" s="1"/>
  <c r="E404" i="10" s="1"/>
  <c r="B468" i="10"/>
  <c r="C468" i="10" s="1"/>
  <c r="E468" i="10" s="1"/>
  <c r="W21" i="7"/>
  <c r="F340" i="10" s="1"/>
  <c r="W22" i="7"/>
  <c r="F341" i="10" s="1"/>
  <c r="V23" i="7"/>
  <c r="B23" i="7"/>
  <c r="D23" i="7"/>
  <c r="H23" i="7"/>
  <c r="F23" i="7"/>
  <c r="J23" i="7"/>
  <c r="A22" i="7"/>
  <c r="B244" i="10"/>
  <c r="C244" i="10" s="1"/>
  <c r="E244" i="10" s="1"/>
  <c r="B148" i="10"/>
  <c r="C148" i="10" s="1"/>
  <c r="E148" i="10" s="1"/>
  <c r="B212" i="10"/>
  <c r="C212" i="10" s="1"/>
  <c r="E212" i="10" s="1"/>
  <c r="B180" i="10"/>
  <c r="C180" i="10" s="1"/>
  <c r="E180" i="10" s="1"/>
  <c r="B52" i="10"/>
  <c r="C52" i="10" s="1"/>
  <c r="E52" i="10" s="1"/>
  <c r="B20" i="10"/>
  <c r="C20" i="10" s="1"/>
  <c r="E20" i="10" s="1"/>
  <c r="B116" i="10"/>
  <c r="C116" i="10" s="1"/>
  <c r="E116" i="10" s="1"/>
  <c r="B276" i="10"/>
  <c r="C276" i="10" s="1"/>
  <c r="E276" i="10" s="1"/>
  <c r="B84" i="10"/>
  <c r="C84" i="10" s="1"/>
  <c r="E84" i="10" s="1"/>
  <c r="B308" i="10"/>
  <c r="C308" i="10" s="1"/>
  <c r="E308" i="10" s="1"/>
  <c r="O15" i="7"/>
  <c r="F206" i="10" s="1"/>
  <c r="N16" i="7"/>
  <c r="R15" i="7"/>
  <c r="S14" i="7"/>
  <c r="F269" i="10" s="1"/>
  <c r="T14" i="7"/>
  <c r="U13" i="7"/>
  <c r="F300" i="10" s="1"/>
  <c r="M15" i="7"/>
  <c r="F174" i="10" s="1"/>
  <c r="L16" i="7"/>
  <c r="P16" i="7"/>
  <c r="Q15" i="7"/>
  <c r="F238" i="10" s="1"/>
  <c r="F111" i="10"/>
  <c r="F79" i="10"/>
  <c r="F143" i="10"/>
  <c r="F47" i="10"/>
  <c r="AH23" i="7" l="1"/>
  <c r="AI22" i="7"/>
  <c r="F533" i="10" s="1"/>
  <c r="AJ23" i="7"/>
  <c r="AK22" i="7"/>
  <c r="F565" i="10" s="1"/>
  <c r="X23" i="7"/>
  <c r="Y22" i="7"/>
  <c r="F373" i="10" s="1"/>
  <c r="AL23" i="7"/>
  <c r="AM22" i="7"/>
  <c r="F597" i="10" s="1"/>
  <c r="Z23" i="7"/>
  <c r="AA22" i="7"/>
  <c r="F405" i="10" s="1"/>
  <c r="AG22" i="7"/>
  <c r="F501" i="10" s="1"/>
  <c r="AF23" i="7"/>
  <c r="AO22" i="7"/>
  <c r="F629" i="10" s="1"/>
  <c r="AN23" i="7"/>
  <c r="AB23" i="7"/>
  <c r="AC22" i="7"/>
  <c r="F437" i="10" s="1"/>
  <c r="AD23" i="7"/>
  <c r="AE22" i="7"/>
  <c r="F469" i="10" s="1"/>
  <c r="B437" i="10"/>
  <c r="C437" i="10" s="1"/>
  <c r="E437" i="10" s="1"/>
  <c r="B533" i="10"/>
  <c r="C533" i="10" s="1"/>
  <c r="E533" i="10" s="1"/>
  <c r="B629" i="10"/>
  <c r="C629" i="10" s="1"/>
  <c r="E629" i="10" s="1"/>
  <c r="B373" i="10"/>
  <c r="C373" i="10" s="1"/>
  <c r="E373" i="10" s="1"/>
  <c r="B469" i="10"/>
  <c r="C469" i="10" s="1"/>
  <c r="E469" i="10" s="1"/>
  <c r="B501" i="10"/>
  <c r="C501" i="10" s="1"/>
  <c r="E501" i="10" s="1"/>
  <c r="B565" i="10"/>
  <c r="C565" i="10" s="1"/>
  <c r="E565" i="10" s="1"/>
  <c r="B597" i="10"/>
  <c r="C597" i="10" s="1"/>
  <c r="E597" i="10" s="1"/>
  <c r="B405" i="10"/>
  <c r="C405" i="10" s="1"/>
  <c r="E405" i="10" s="1"/>
  <c r="B341" i="10"/>
  <c r="C341" i="10" s="1"/>
  <c r="E341" i="10" s="1"/>
  <c r="V24" i="7"/>
  <c r="A23" i="7"/>
  <c r="B85" i="10"/>
  <c r="C85" i="10" s="1"/>
  <c r="E85" i="10" s="1"/>
  <c r="B309" i="10"/>
  <c r="C309" i="10" s="1"/>
  <c r="E309" i="10" s="1"/>
  <c r="B213" i="10"/>
  <c r="C213" i="10" s="1"/>
  <c r="E213" i="10" s="1"/>
  <c r="B53" i="10"/>
  <c r="C53" i="10" s="1"/>
  <c r="E53" i="10" s="1"/>
  <c r="B277" i="10"/>
  <c r="C277" i="10" s="1"/>
  <c r="E277" i="10" s="1"/>
  <c r="B21" i="10"/>
  <c r="C21" i="10" s="1"/>
  <c r="E21" i="10" s="1"/>
  <c r="B245" i="10"/>
  <c r="C245" i="10" s="1"/>
  <c r="E245" i="10" s="1"/>
  <c r="B149" i="10"/>
  <c r="C149" i="10" s="1"/>
  <c r="E149" i="10" s="1"/>
  <c r="B181" i="10"/>
  <c r="C181" i="10" s="1"/>
  <c r="E181" i="10" s="1"/>
  <c r="B117" i="10"/>
  <c r="C117" i="10" s="1"/>
  <c r="E117" i="10" s="1"/>
  <c r="F24" i="7"/>
  <c r="J24" i="7"/>
  <c r="D24" i="7"/>
  <c r="E22" i="7"/>
  <c r="K22" i="7"/>
  <c r="H24" i="7"/>
  <c r="I22" i="7"/>
  <c r="C22" i="7"/>
  <c r="G22" i="7"/>
  <c r="B24" i="7"/>
  <c r="P17" i="7"/>
  <c r="Q16" i="7"/>
  <c r="F239" i="10" s="1"/>
  <c r="T15" i="7"/>
  <c r="U14" i="7"/>
  <c r="F301" i="10" s="1"/>
  <c r="S15" i="7"/>
  <c r="F270" i="10" s="1"/>
  <c r="R16" i="7"/>
  <c r="N17" i="7"/>
  <c r="O16" i="7"/>
  <c r="F207" i="10" s="1"/>
  <c r="L17" i="7"/>
  <c r="M16" i="7"/>
  <c r="F175" i="10" s="1"/>
  <c r="F80" i="10"/>
  <c r="F48" i="10"/>
  <c r="F144" i="10"/>
  <c r="F112" i="10"/>
  <c r="AC23" i="7" l="1"/>
  <c r="F438" i="10" s="1"/>
  <c r="AB24" i="7"/>
  <c r="AL24" i="7"/>
  <c r="AM23" i="7"/>
  <c r="F598" i="10" s="1"/>
  <c r="AN24" i="7"/>
  <c r="AO23" i="7"/>
  <c r="F630" i="10" s="1"/>
  <c r="X24" i="7"/>
  <c r="Y23" i="7"/>
  <c r="F374" i="10" s="1"/>
  <c r="AF24" i="7"/>
  <c r="AG23" i="7"/>
  <c r="F502" i="10" s="1"/>
  <c r="AJ24" i="7"/>
  <c r="AK23" i="7"/>
  <c r="F566" i="10" s="1"/>
  <c r="AD24" i="7"/>
  <c r="AE23" i="7"/>
  <c r="F470" i="10" s="1"/>
  <c r="Z24" i="7"/>
  <c r="AA23" i="7"/>
  <c r="F406" i="10" s="1"/>
  <c r="AH24" i="7"/>
  <c r="AI23" i="7"/>
  <c r="F534" i="10" s="1"/>
  <c r="C23" i="7"/>
  <c r="B534" i="10"/>
  <c r="C534" i="10" s="1"/>
  <c r="E534" i="10" s="1"/>
  <c r="B630" i="10"/>
  <c r="C630" i="10" s="1"/>
  <c r="E630" i="10" s="1"/>
  <c r="B374" i="10"/>
  <c r="C374" i="10" s="1"/>
  <c r="E374" i="10" s="1"/>
  <c r="B470" i="10"/>
  <c r="C470" i="10" s="1"/>
  <c r="E470" i="10" s="1"/>
  <c r="B566" i="10"/>
  <c r="C566" i="10" s="1"/>
  <c r="E566" i="10" s="1"/>
  <c r="B406" i="10"/>
  <c r="C406" i="10" s="1"/>
  <c r="E406" i="10" s="1"/>
  <c r="B342" i="10"/>
  <c r="C342" i="10" s="1"/>
  <c r="E342" i="10" s="1"/>
  <c r="B598" i="10"/>
  <c r="C598" i="10" s="1"/>
  <c r="E598" i="10" s="1"/>
  <c r="B438" i="10"/>
  <c r="C438" i="10" s="1"/>
  <c r="E438" i="10" s="1"/>
  <c r="B502" i="10"/>
  <c r="C502" i="10" s="1"/>
  <c r="E502" i="10" s="1"/>
  <c r="W23" i="7"/>
  <c r="F342" i="10" s="1"/>
  <c r="V25" i="7"/>
  <c r="G23" i="7"/>
  <c r="I23" i="7"/>
  <c r="K23" i="7"/>
  <c r="E23" i="7"/>
  <c r="D25" i="7"/>
  <c r="H25" i="7"/>
  <c r="J25" i="7"/>
  <c r="B25" i="7"/>
  <c r="F25" i="7"/>
  <c r="A24" i="7"/>
  <c r="W24" i="7" s="1"/>
  <c r="F343" i="10" s="1"/>
  <c r="B310" i="10"/>
  <c r="C310" i="10" s="1"/>
  <c r="E310" i="10" s="1"/>
  <c r="B214" i="10"/>
  <c r="C214" i="10" s="1"/>
  <c r="E214" i="10" s="1"/>
  <c r="B278" i="10"/>
  <c r="C278" i="10" s="1"/>
  <c r="E278" i="10" s="1"/>
  <c r="B246" i="10"/>
  <c r="C246" i="10" s="1"/>
  <c r="E246" i="10" s="1"/>
  <c r="B118" i="10"/>
  <c r="C118" i="10" s="1"/>
  <c r="E118" i="10" s="1"/>
  <c r="B22" i="10"/>
  <c r="C22" i="10" s="1"/>
  <c r="E22" i="10" s="1"/>
  <c r="B54" i="10"/>
  <c r="C54" i="10" s="1"/>
  <c r="E54" i="10" s="1"/>
  <c r="B150" i="10"/>
  <c r="C150" i="10" s="1"/>
  <c r="E150" i="10" s="1"/>
  <c r="B86" i="10"/>
  <c r="C86" i="10" s="1"/>
  <c r="E86" i="10" s="1"/>
  <c r="B182" i="10"/>
  <c r="C182" i="10" s="1"/>
  <c r="E182" i="10" s="1"/>
  <c r="O17" i="7"/>
  <c r="F208" i="10" s="1"/>
  <c r="N18" i="7"/>
  <c r="T16" i="7"/>
  <c r="U15" i="7"/>
  <c r="F302" i="10" s="1"/>
  <c r="L18" i="7"/>
  <c r="M17" i="7"/>
  <c r="F176" i="10" s="1"/>
  <c r="S16" i="7"/>
  <c r="F271" i="10" s="1"/>
  <c r="R17" i="7"/>
  <c r="Q17" i="7"/>
  <c r="F240" i="10" s="1"/>
  <c r="P18" i="7"/>
  <c r="F113" i="10"/>
  <c r="F145" i="10"/>
  <c r="F49" i="10"/>
  <c r="F81" i="10"/>
  <c r="Z25" i="7" l="1"/>
  <c r="AA24" i="7"/>
  <c r="F407" i="10" s="1"/>
  <c r="X25" i="7"/>
  <c r="Y24" i="7"/>
  <c r="F375" i="10" s="1"/>
  <c r="AD25" i="7"/>
  <c r="AE24" i="7"/>
  <c r="F471" i="10" s="1"/>
  <c r="AO24" i="7"/>
  <c r="F631" i="10" s="1"/>
  <c r="AN25" i="7"/>
  <c r="AJ25" i="7"/>
  <c r="AK24" i="7"/>
  <c r="F567" i="10" s="1"/>
  <c r="AL25" i="7"/>
  <c r="AM24" i="7"/>
  <c r="F599" i="10" s="1"/>
  <c r="AC24" i="7"/>
  <c r="F439" i="10" s="1"/>
  <c r="AB25" i="7"/>
  <c r="AH25" i="7"/>
  <c r="AI24" i="7"/>
  <c r="F535" i="10" s="1"/>
  <c r="AF25" i="7"/>
  <c r="AG24" i="7"/>
  <c r="F503" i="10" s="1"/>
  <c r="B631" i="10"/>
  <c r="C631" i="10" s="1"/>
  <c r="E631" i="10" s="1"/>
  <c r="B375" i="10"/>
  <c r="C375" i="10" s="1"/>
  <c r="E375" i="10" s="1"/>
  <c r="B471" i="10"/>
  <c r="C471" i="10" s="1"/>
  <c r="E471" i="10" s="1"/>
  <c r="B567" i="10"/>
  <c r="C567" i="10" s="1"/>
  <c r="E567" i="10" s="1"/>
  <c r="B407" i="10"/>
  <c r="C407" i="10" s="1"/>
  <c r="E407" i="10" s="1"/>
  <c r="B503" i="10"/>
  <c r="C503" i="10" s="1"/>
  <c r="E503" i="10" s="1"/>
  <c r="B535" i="10"/>
  <c r="C535" i="10" s="1"/>
  <c r="E535" i="10" s="1"/>
  <c r="B343" i="10"/>
  <c r="C343" i="10" s="1"/>
  <c r="E343" i="10" s="1"/>
  <c r="B599" i="10"/>
  <c r="C599" i="10" s="1"/>
  <c r="E599" i="10" s="1"/>
  <c r="B439" i="10"/>
  <c r="C439" i="10" s="1"/>
  <c r="E439" i="10" s="1"/>
  <c r="V26" i="7"/>
  <c r="A25" i="7"/>
  <c r="B151" i="10"/>
  <c r="C151" i="10" s="1"/>
  <c r="E151" i="10" s="1"/>
  <c r="B55" i="10"/>
  <c r="C55" i="10" s="1"/>
  <c r="E55" i="10" s="1"/>
  <c r="B279" i="10"/>
  <c r="C279" i="10" s="1"/>
  <c r="E279" i="10" s="1"/>
  <c r="B119" i="10"/>
  <c r="C119" i="10" s="1"/>
  <c r="E119" i="10" s="1"/>
  <c r="B87" i="10"/>
  <c r="C87" i="10" s="1"/>
  <c r="E87" i="10" s="1"/>
  <c r="B311" i="10"/>
  <c r="C311" i="10" s="1"/>
  <c r="E311" i="10" s="1"/>
  <c r="B247" i="10"/>
  <c r="C247" i="10" s="1"/>
  <c r="E247" i="10" s="1"/>
  <c r="B215" i="10"/>
  <c r="C215" i="10" s="1"/>
  <c r="E215" i="10" s="1"/>
  <c r="B183" i="10"/>
  <c r="C183" i="10" s="1"/>
  <c r="E183" i="10" s="1"/>
  <c r="B23" i="10"/>
  <c r="C23" i="10" s="1"/>
  <c r="E23" i="10" s="1"/>
  <c r="C25" i="7"/>
  <c r="B26" i="7"/>
  <c r="H26" i="7"/>
  <c r="I24" i="7"/>
  <c r="F26" i="7"/>
  <c r="G24" i="7"/>
  <c r="C24" i="7"/>
  <c r="D26" i="7"/>
  <c r="J26" i="7"/>
  <c r="K24" i="7"/>
  <c r="E24" i="7"/>
  <c r="Q18" i="7"/>
  <c r="F241" i="10" s="1"/>
  <c r="P19" i="7"/>
  <c r="M18" i="7"/>
  <c r="F177" i="10" s="1"/>
  <c r="L19" i="7"/>
  <c r="T17" i="7"/>
  <c r="U16" i="7"/>
  <c r="F303" i="10" s="1"/>
  <c r="O18" i="7"/>
  <c r="F209" i="10" s="1"/>
  <c r="N19" i="7"/>
  <c r="R18" i="7"/>
  <c r="S17" i="7"/>
  <c r="F272" i="10" s="1"/>
  <c r="F82" i="10"/>
  <c r="F50" i="10"/>
  <c r="F146" i="10"/>
  <c r="F114" i="10"/>
  <c r="AH26" i="7" l="1"/>
  <c r="AI25" i="7"/>
  <c r="F536" i="10" s="1"/>
  <c r="AC25" i="7"/>
  <c r="F440" i="10" s="1"/>
  <c r="AB26" i="7"/>
  <c r="AD26" i="7"/>
  <c r="AE25" i="7"/>
  <c r="F472" i="10" s="1"/>
  <c r="AL26" i="7"/>
  <c r="AM25" i="7"/>
  <c r="F600" i="10" s="1"/>
  <c r="X26" i="7"/>
  <c r="Y25" i="7"/>
  <c r="F376" i="10" s="1"/>
  <c r="AO25" i="7"/>
  <c r="F632" i="10" s="1"/>
  <c r="AN26" i="7"/>
  <c r="AG25" i="7"/>
  <c r="F504" i="10" s="1"/>
  <c r="AF26" i="7"/>
  <c r="AJ26" i="7"/>
  <c r="AK25" i="7"/>
  <c r="F568" i="10" s="1"/>
  <c r="Z26" i="7"/>
  <c r="AA25" i="7"/>
  <c r="F408" i="10" s="1"/>
  <c r="I25" i="7"/>
  <c r="B472" i="10"/>
  <c r="C472" i="10" s="1"/>
  <c r="E472" i="10" s="1"/>
  <c r="B568" i="10"/>
  <c r="C568" i="10" s="1"/>
  <c r="E568" i="10" s="1"/>
  <c r="B408" i="10"/>
  <c r="C408" i="10" s="1"/>
  <c r="E408" i="10" s="1"/>
  <c r="B504" i="10"/>
  <c r="C504" i="10" s="1"/>
  <c r="E504" i="10" s="1"/>
  <c r="B536" i="10"/>
  <c r="C536" i="10" s="1"/>
  <c r="E536" i="10" s="1"/>
  <c r="B344" i="10"/>
  <c r="C344" i="10" s="1"/>
  <c r="E344" i="10" s="1"/>
  <c r="B376" i="10"/>
  <c r="C376" i="10" s="1"/>
  <c r="E376" i="10" s="1"/>
  <c r="B632" i="10"/>
  <c r="C632" i="10" s="1"/>
  <c r="E632" i="10" s="1"/>
  <c r="B600" i="10"/>
  <c r="C600" i="10" s="1"/>
  <c r="E600" i="10" s="1"/>
  <c r="B440" i="10"/>
  <c r="C440" i="10" s="1"/>
  <c r="E440" i="10" s="1"/>
  <c r="W25" i="7"/>
  <c r="F344" i="10" s="1"/>
  <c r="V27" i="7"/>
  <c r="E25" i="7"/>
  <c r="K25" i="7"/>
  <c r="G25" i="7"/>
  <c r="D27" i="7"/>
  <c r="J27" i="7"/>
  <c r="F27" i="7"/>
  <c r="H27" i="7"/>
  <c r="B27" i="7"/>
  <c r="A26" i="7"/>
  <c r="W26" i="7" s="1"/>
  <c r="F345" i="10" s="1"/>
  <c r="B280" i="10"/>
  <c r="C280" i="10" s="1"/>
  <c r="E280" i="10" s="1"/>
  <c r="B312" i="10"/>
  <c r="C312" i="10" s="1"/>
  <c r="E312" i="10" s="1"/>
  <c r="B248" i="10"/>
  <c r="C248" i="10" s="1"/>
  <c r="E248" i="10" s="1"/>
  <c r="B152" i="10"/>
  <c r="C152" i="10" s="1"/>
  <c r="E152" i="10" s="1"/>
  <c r="B56" i="10"/>
  <c r="C56" i="10" s="1"/>
  <c r="E56" i="10" s="1"/>
  <c r="B216" i="10"/>
  <c r="C216" i="10" s="1"/>
  <c r="E216" i="10" s="1"/>
  <c r="B88" i="10"/>
  <c r="C88" i="10" s="1"/>
  <c r="E88" i="10" s="1"/>
  <c r="B184" i="10"/>
  <c r="C184" i="10" s="1"/>
  <c r="E184" i="10" s="1"/>
  <c r="B24" i="10"/>
  <c r="C24" i="10" s="1"/>
  <c r="E24" i="10" s="1"/>
  <c r="B120" i="10"/>
  <c r="C120" i="10" s="1"/>
  <c r="E120" i="10" s="1"/>
  <c r="R19" i="7"/>
  <c r="S18" i="7"/>
  <c r="F273" i="10" s="1"/>
  <c r="N20" i="7"/>
  <c r="O19" i="7"/>
  <c r="F210" i="10" s="1"/>
  <c r="M19" i="7"/>
  <c r="F178" i="10" s="1"/>
  <c r="L20" i="7"/>
  <c r="P20" i="7"/>
  <c r="Q19" i="7"/>
  <c r="F242" i="10" s="1"/>
  <c r="T18" i="7"/>
  <c r="U17" i="7"/>
  <c r="F304" i="10" s="1"/>
  <c r="F83" i="10"/>
  <c r="F115" i="10"/>
  <c r="F147" i="10"/>
  <c r="F51" i="10"/>
  <c r="AJ27" i="7" l="1"/>
  <c r="AK26" i="7"/>
  <c r="F569" i="10" s="1"/>
  <c r="AL27" i="7"/>
  <c r="AM26" i="7"/>
  <c r="F601" i="10" s="1"/>
  <c r="AG26" i="7"/>
  <c r="F505" i="10" s="1"/>
  <c r="AF27" i="7"/>
  <c r="AD27" i="7"/>
  <c r="AE26" i="7"/>
  <c r="F473" i="10" s="1"/>
  <c r="AN27" i="7"/>
  <c r="AO26" i="7"/>
  <c r="F633" i="10" s="1"/>
  <c r="AB27" i="7"/>
  <c r="AC26" i="7"/>
  <c r="F441" i="10" s="1"/>
  <c r="Z27" i="7"/>
  <c r="AA26" i="7"/>
  <c r="F409" i="10" s="1"/>
  <c r="X27" i="7"/>
  <c r="Y26" i="7"/>
  <c r="F377" i="10" s="1"/>
  <c r="AH27" i="7"/>
  <c r="AI26" i="7"/>
  <c r="F537" i="10" s="1"/>
  <c r="K26" i="7"/>
  <c r="B569" i="10"/>
  <c r="C569" i="10" s="1"/>
  <c r="E569" i="10" s="1"/>
  <c r="B409" i="10"/>
  <c r="C409" i="10" s="1"/>
  <c r="E409" i="10" s="1"/>
  <c r="B505" i="10"/>
  <c r="C505" i="10" s="1"/>
  <c r="E505" i="10" s="1"/>
  <c r="B601" i="10"/>
  <c r="C601" i="10" s="1"/>
  <c r="E601" i="10" s="1"/>
  <c r="B345" i="10"/>
  <c r="C345" i="10" s="1"/>
  <c r="E345" i="10" s="1"/>
  <c r="B377" i="10"/>
  <c r="C377" i="10" s="1"/>
  <c r="E377" i="10" s="1"/>
  <c r="B633" i="10"/>
  <c r="C633" i="10" s="1"/>
  <c r="E633" i="10" s="1"/>
  <c r="B441" i="10"/>
  <c r="C441" i="10" s="1"/>
  <c r="E441" i="10" s="1"/>
  <c r="B473" i="10"/>
  <c r="C473" i="10" s="1"/>
  <c r="E473" i="10" s="1"/>
  <c r="B537" i="10"/>
  <c r="C537" i="10" s="1"/>
  <c r="E537" i="10" s="1"/>
  <c r="V28" i="7"/>
  <c r="J28" i="7"/>
  <c r="C26" i="7"/>
  <c r="H28" i="7"/>
  <c r="A27" i="7"/>
  <c r="W27" i="7" s="1"/>
  <c r="F346" i="10" s="1"/>
  <c r="B217" i="10"/>
  <c r="C217" i="10" s="1"/>
  <c r="E217" i="10" s="1"/>
  <c r="B121" i="10"/>
  <c r="C121" i="10" s="1"/>
  <c r="E121" i="10" s="1"/>
  <c r="B185" i="10"/>
  <c r="C185" i="10" s="1"/>
  <c r="E185" i="10" s="1"/>
  <c r="B153" i="10"/>
  <c r="C153" i="10" s="1"/>
  <c r="E153" i="10" s="1"/>
  <c r="B249" i="10"/>
  <c r="C249" i="10" s="1"/>
  <c r="E249" i="10" s="1"/>
  <c r="B281" i="10"/>
  <c r="C281" i="10" s="1"/>
  <c r="E281" i="10" s="1"/>
  <c r="B89" i="10"/>
  <c r="C89" i="10" s="1"/>
  <c r="E89" i="10" s="1"/>
  <c r="B313" i="10"/>
  <c r="C313" i="10" s="1"/>
  <c r="E313" i="10" s="1"/>
  <c r="B25" i="10"/>
  <c r="C25" i="10" s="1"/>
  <c r="E25" i="10" s="1"/>
  <c r="B57" i="10"/>
  <c r="C57" i="10" s="1"/>
  <c r="E57" i="10" s="1"/>
  <c r="B28" i="7"/>
  <c r="I26" i="7"/>
  <c r="G26" i="7"/>
  <c r="D28" i="7"/>
  <c r="F28" i="7"/>
  <c r="G27" i="7"/>
  <c r="E26" i="7"/>
  <c r="T19" i="7"/>
  <c r="U18" i="7"/>
  <c r="F305" i="10" s="1"/>
  <c r="Q20" i="7"/>
  <c r="F243" i="10" s="1"/>
  <c r="P21" i="7"/>
  <c r="N21" i="7"/>
  <c r="O20" i="7"/>
  <c r="F211" i="10" s="1"/>
  <c r="L21" i="7"/>
  <c r="M20" i="7"/>
  <c r="F179" i="10" s="1"/>
  <c r="R20" i="7"/>
  <c r="S19" i="7"/>
  <c r="F274" i="10" s="1"/>
  <c r="F52" i="10"/>
  <c r="F116" i="10"/>
  <c r="F148" i="10"/>
  <c r="F84" i="10"/>
  <c r="AD28" i="7" l="1"/>
  <c r="AE27" i="7"/>
  <c r="F474" i="10" s="1"/>
  <c r="AG27" i="7"/>
  <c r="F506" i="10" s="1"/>
  <c r="AF28" i="7"/>
  <c r="X28" i="7"/>
  <c r="Y27" i="7"/>
  <c r="F378" i="10" s="1"/>
  <c r="E27" i="7"/>
  <c r="Z28" i="7"/>
  <c r="AA27" i="7"/>
  <c r="F410" i="10" s="1"/>
  <c r="AL28" i="7"/>
  <c r="AM27" i="7"/>
  <c r="F602" i="10" s="1"/>
  <c r="AB28" i="7"/>
  <c r="AC27" i="7"/>
  <c r="F442" i="10" s="1"/>
  <c r="AH28" i="7"/>
  <c r="AI27" i="7"/>
  <c r="F538" i="10" s="1"/>
  <c r="AN28" i="7"/>
  <c r="AO27" i="7"/>
  <c r="F634" i="10" s="1"/>
  <c r="AJ28" i="7"/>
  <c r="AK27" i="7"/>
  <c r="F570" i="10" s="1"/>
  <c r="C27" i="7"/>
  <c r="B410" i="10"/>
  <c r="C410" i="10" s="1"/>
  <c r="E410" i="10" s="1"/>
  <c r="B506" i="10"/>
  <c r="C506" i="10" s="1"/>
  <c r="E506" i="10" s="1"/>
  <c r="B602" i="10"/>
  <c r="C602" i="10" s="1"/>
  <c r="E602" i="10" s="1"/>
  <c r="B442" i="10"/>
  <c r="C442" i="10" s="1"/>
  <c r="E442" i="10" s="1"/>
  <c r="B570" i="10"/>
  <c r="C570" i="10" s="1"/>
  <c r="E570" i="10" s="1"/>
  <c r="B474" i="10"/>
  <c r="C474" i="10" s="1"/>
  <c r="E474" i="10" s="1"/>
  <c r="B538" i="10"/>
  <c r="C538" i="10" s="1"/>
  <c r="E538" i="10" s="1"/>
  <c r="B634" i="10"/>
  <c r="C634" i="10" s="1"/>
  <c r="E634" i="10" s="1"/>
  <c r="B378" i="10"/>
  <c r="C378" i="10" s="1"/>
  <c r="E378" i="10" s="1"/>
  <c r="B346" i="10"/>
  <c r="C346" i="10" s="1"/>
  <c r="E346" i="10" s="1"/>
  <c r="V29" i="7"/>
  <c r="W28" i="7"/>
  <c r="F347" i="10" s="1"/>
  <c r="B29" i="7"/>
  <c r="I27" i="7"/>
  <c r="H29" i="7"/>
  <c r="F29" i="7"/>
  <c r="D29" i="7"/>
  <c r="J29" i="7"/>
  <c r="A28" i="7"/>
  <c r="B58" i="10"/>
  <c r="C58" i="10" s="1"/>
  <c r="E58" i="10" s="1"/>
  <c r="B282" i="10"/>
  <c r="C282" i="10" s="1"/>
  <c r="E282" i="10" s="1"/>
  <c r="B186" i="10"/>
  <c r="C186" i="10" s="1"/>
  <c r="E186" i="10" s="1"/>
  <c r="B26" i="10"/>
  <c r="C26" i="10" s="1"/>
  <c r="E26" i="10" s="1"/>
  <c r="B250" i="10"/>
  <c r="C250" i="10" s="1"/>
  <c r="E250" i="10" s="1"/>
  <c r="B314" i="10"/>
  <c r="C314" i="10" s="1"/>
  <c r="E314" i="10" s="1"/>
  <c r="B218" i="10"/>
  <c r="C218" i="10" s="1"/>
  <c r="E218" i="10" s="1"/>
  <c r="B154" i="10"/>
  <c r="C154" i="10" s="1"/>
  <c r="E154" i="10" s="1"/>
  <c r="B90" i="10"/>
  <c r="C90" i="10" s="1"/>
  <c r="E90" i="10" s="1"/>
  <c r="B122" i="10"/>
  <c r="C122" i="10" s="1"/>
  <c r="E122" i="10" s="1"/>
  <c r="K27" i="7"/>
  <c r="S20" i="7"/>
  <c r="F275" i="10" s="1"/>
  <c r="R21" i="7"/>
  <c r="L22" i="7"/>
  <c r="M21" i="7"/>
  <c r="F180" i="10" s="1"/>
  <c r="O21" i="7"/>
  <c r="F212" i="10" s="1"/>
  <c r="N22" i="7"/>
  <c r="Q21" i="7"/>
  <c r="F244" i="10" s="1"/>
  <c r="P22" i="7"/>
  <c r="T20" i="7"/>
  <c r="U19" i="7"/>
  <c r="F306" i="10" s="1"/>
  <c r="F149" i="10"/>
  <c r="F85" i="10"/>
  <c r="F117" i="10"/>
  <c r="F53" i="10"/>
  <c r="AH29" i="7" l="1"/>
  <c r="AI28" i="7"/>
  <c r="F539" i="10" s="1"/>
  <c r="X29" i="7"/>
  <c r="Y28" i="7"/>
  <c r="F379" i="10" s="1"/>
  <c r="AO28" i="7"/>
  <c r="F635" i="10" s="1"/>
  <c r="AN29" i="7"/>
  <c r="Z29" i="7"/>
  <c r="AA28" i="7"/>
  <c r="F411" i="10" s="1"/>
  <c r="AG28" i="7"/>
  <c r="F507" i="10" s="1"/>
  <c r="AF29" i="7"/>
  <c r="AJ29" i="7"/>
  <c r="AK28" i="7"/>
  <c r="F571" i="10" s="1"/>
  <c r="AL29" i="7"/>
  <c r="AM28" i="7"/>
  <c r="F603" i="10" s="1"/>
  <c r="AC28" i="7"/>
  <c r="F443" i="10" s="1"/>
  <c r="AB29" i="7"/>
  <c r="AD29" i="7"/>
  <c r="AE28" i="7"/>
  <c r="F475" i="10" s="1"/>
  <c r="K28" i="7"/>
  <c r="B507" i="10"/>
  <c r="C507" i="10" s="1"/>
  <c r="E507" i="10" s="1"/>
  <c r="B603" i="10"/>
  <c r="C603" i="10" s="1"/>
  <c r="E603" i="10" s="1"/>
  <c r="B443" i="10"/>
  <c r="C443" i="10" s="1"/>
  <c r="E443" i="10" s="1"/>
  <c r="B539" i="10"/>
  <c r="C539" i="10" s="1"/>
  <c r="E539" i="10" s="1"/>
  <c r="B571" i="10"/>
  <c r="C571" i="10" s="1"/>
  <c r="E571" i="10" s="1"/>
  <c r="B411" i="10"/>
  <c r="C411" i="10" s="1"/>
  <c r="E411" i="10" s="1"/>
  <c r="B635" i="10"/>
  <c r="C635" i="10" s="1"/>
  <c r="E635" i="10" s="1"/>
  <c r="B347" i="10"/>
  <c r="C347" i="10" s="1"/>
  <c r="E347" i="10" s="1"/>
  <c r="B475" i="10"/>
  <c r="C475" i="10" s="1"/>
  <c r="E475" i="10" s="1"/>
  <c r="B379" i="10"/>
  <c r="C379" i="10" s="1"/>
  <c r="E379" i="10" s="1"/>
  <c r="V30" i="7"/>
  <c r="J30" i="7"/>
  <c r="E28" i="7"/>
  <c r="D30" i="7"/>
  <c r="H30" i="7"/>
  <c r="I28" i="7"/>
  <c r="F30" i="7"/>
  <c r="A29" i="7"/>
  <c r="W29" i="7" s="1"/>
  <c r="F348" i="10" s="1"/>
  <c r="B283" i="10"/>
  <c r="C283" i="10" s="1"/>
  <c r="E283" i="10" s="1"/>
  <c r="B187" i="10"/>
  <c r="C187" i="10" s="1"/>
  <c r="E187" i="10" s="1"/>
  <c r="B251" i="10"/>
  <c r="C251" i="10" s="1"/>
  <c r="E251" i="10" s="1"/>
  <c r="B219" i="10"/>
  <c r="C219" i="10" s="1"/>
  <c r="E219" i="10" s="1"/>
  <c r="B59" i="10"/>
  <c r="C59" i="10" s="1"/>
  <c r="E59" i="10" s="1"/>
  <c r="B91" i="10"/>
  <c r="C91" i="10" s="1"/>
  <c r="E91" i="10" s="1"/>
  <c r="B315" i="10"/>
  <c r="C315" i="10" s="1"/>
  <c r="E315" i="10" s="1"/>
  <c r="B27" i="10"/>
  <c r="C27" i="10" s="1"/>
  <c r="E27" i="10" s="1"/>
  <c r="B123" i="10"/>
  <c r="C123" i="10" s="1"/>
  <c r="E123" i="10" s="1"/>
  <c r="B155" i="10"/>
  <c r="C155" i="10" s="1"/>
  <c r="E155" i="10" s="1"/>
  <c r="B30" i="7"/>
  <c r="G28" i="7"/>
  <c r="C28" i="7"/>
  <c r="P23" i="7"/>
  <c r="Q22" i="7"/>
  <c r="F245" i="10" s="1"/>
  <c r="N23" i="7"/>
  <c r="O22" i="7"/>
  <c r="F213" i="10" s="1"/>
  <c r="M22" i="7"/>
  <c r="F181" i="10" s="1"/>
  <c r="L23" i="7"/>
  <c r="U20" i="7"/>
  <c r="F307" i="10" s="1"/>
  <c r="T21" i="7"/>
  <c r="R22" i="7"/>
  <c r="S21" i="7"/>
  <c r="F276" i="10" s="1"/>
  <c r="F54" i="10"/>
  <c r="F118" i="10"/>
  <c r="F86" i="10"/>
  <c r="F150" i="10"/>
  <c r="AB30" i="7" l="1"/>
  <c r="AC29" i="7"/>
  <c r="F444" i="10" s="1"/>
  <c r="Z30" i="7"/>
  <c r="AA30" i="7" s="1"/>
  <c r="F413" i="10" s="1"/>
  <c r="AA29" i="7"/>
  <c r="F412" i="10" s="1"/>
  <c r="AN30" i="7"/>
  <c r="AO29" i="7"/>
  <c r="F636" i="10" s="1"/>
  <c r="AL30" i="7"/>
  <c r="AM30" i="7" s="1"/>
  <c r="F605" i="10" s="1"/>
  <c r="AM29" i="7"/>
  <c r="F604" i="10" s="1"/>
  <c r="AJ30" i="7"/>
  <c r="AK29" i="7"/>
  <c r="F572" i="10" s="1"/>
  <c r="X30" i="7"/>
  <c r="Y30" i="7" s="1"/>
  <c r="F381" i="10" s="1"/>
  <c r="Y29" i="7"/>
  <c r="F380" i="10" s="1"/>
  <c r="AG29" i="7"/>
  <c r="F508" i="10" s="1"/>
  <c r="AF30" i="7"/>
  <c r="AD30" i="7"/>
  <c r="AE30" i="7" s="1"/>
  <c r="F477" i="10" s="1"/>
  <c r="AE29" i="7"/>
  <c r="F476" i="10" s="1"/>
  <c r="AH30" i="7"/>
  <c r="AI29" i="7"/>
  <c r="F540" i="10" s="1"/>
  <c r="B604" i="10"/>
  <c r="C604" i="10" s="1"/>
  <c r="E604" i="10" s="1"/>
  <c r="B348" i="10"/>
  <c r="C348" i="10" s="1"/>
  <c r="E348" i="10" s="1"/>
  <c r="B444" i="10"/>
  <c r="C444" i="10" s="1"/>
  <c r="E444" i="10" s="1"/>
  <c r="B540" i="10"/>
  <c r="C540" i="10" s="1"/>
  <c r="E540" i="10" s="1"/>
  <c r="B636" i="10"/>
  <c r="C636" i="10" s="1"/>
  <c r="E636" i="10" s="1"/>
  <c r="B380" i="10"/>
  <c r="C380" i="10" s="1"/>
  <c r="E380" i="10" s="1"/>
  <c r="B412" i="10"/>
  <c r="C412" i="10" s="1"/>
  <c r="E412" i="10" s="1"/>
  <c r="B508" i="10"/>
  <c r="C508" i="10" s="1"/>
  <c r="E508" i="10" s="1"/>
  <c r="B476" i="10"/>
  <c r="C476" i="10" s="1"/>
  <c r="E476" i="10" s="1"/>
  <c r="B572" i="10"/>
  <c r="C572" i="10" s="1"/>
  <c r="E572" i="10" s="1"/>
  <c r="A30" i="7"/>
  <c r="I30" i="7" s="1"/>
  <c r="B124" i="10"/>
  <c r="C124" i="10" s="1"/>
  <c r="E124" i="10" s="1"/>
  <c r="B28" i="10"/>
  <c r="C28" i="10" s="1"/>
  <c r="E28" i="10" s="1"/>
  <c r="B252" i="10"/>
  <c r="C252" i="10" s="1"/>
  <c r="E252" i="10" s="1"/>
  <c r="B92" i="10"/>
  <c r="C92" i="10" s="1"/>
  <c r="E92" i="10" s="1"/>
  <c r="B316" i="10"/>
  <c r="C316" i="10" s="1"/>
  <c r="E316" i="10" s="1"/>
  <c r="B60" i="10"/>
  <c r="C60" i="10" s="1"/>
  <c r="E60" i="10" s="1"/>
  <c r="B284" i="10"/>
  <c r="C284" i="10" s="1"/>
  <c r="E284" i="10" s="1"/>
  <c r="B220" i="10"/>
  <c r="C220" i="10" s="1"/>
  <c r="E220" i="10" s="1"/>
  <c r="B188" i="10"/>
  <c r="C188" i="10" s="1"/>
  <c r="E188" i="10" s="1"/>
  <c r="B156" i="10"/>
  <c r="C156" i="10" s="1"/>
  <c r="E156" i="10" s="1"/>
  <c r="G29" i="7"/>
  <c r="I29" i="7"/>
  <c r="K29" i="7"/>
  <c r="C30" i="7"/>
  <c r="C29" i="7"/>
  <c r="E29" i="7"/>
  <c r="K30" i="7"/>
  <c r="O23" i="7"/>
  <c r="F214" i="10" s="1"/>
  <c r="N24" i="7"/>
  <c r="R23" i="7"/>
  <c r="S22" i="7"/>
  <c r="F277" i="10" s="1"/>
  <c r="T22" i="7"/>
  <c r="U21" i="7"/>
  <c r="F308" i="10" s="1"/>
  <c r="M23" i="7"/>
  <c r="F182" i="10" s="1"/>
  <c r="L24" i="7"/>
  <c r="P24" i="7"/>
  <c r="Q23" i="7"/>
  <c r="F246" i="10" s="1"/>
  <c r="F151" i="10"/>
  <c r="F87" i="10"/>
  <c r="F119" i="10"/>
  <c r="F55" i="10"/>
  <c r="AG30" i="7" l="1"/>
  <c r="F509" i="10" s="1"/>
  <c r="AO30" i="7"/>
  <c r="F637" i="10" s="1"/>
  <c r="AI30" i="7"/>
  <c r="F541" i="10" s="1"/>
  <c r="AK30" i="7"/>
  <c r="F573" i="10" s="1"/>
  <c r="AC30" i="7"/>
  <c r="F445" i="10" s="1"/>
  <c r="B445" i="10"/>
  <c r="C445" i="10" s="1"/>
  <c r="E445" i="10" s="1"/>
  <c r="B541" i="10"/>
  <c r="C541" i="10" s="1"/>
  <c r="E541" i="10" s="1"/>
  <c r="B637" i="10"/>
  <c r="C637" i="10" s="1"/>
  <c r="E637" i="10" s="1"/>
  <c r="B7" i="13" s="1"/>
  <c r="B381" i="10"/>
  <c r="C381" i="10" s="1"/>
  <c r="E381" i="10" s="1"/>
  <c r="B477" i="10"/>
  <c r="C477" i="10" s="1"/>
  <c r="E477" i="10" s="1"/>
  <c r="B605" i="10"/>
  <c r="C605" i="10" s="1"/>
  <c r="E605" i="10" s="1"/>
  <c r="B349" i="10"/>
  <c r="C349" i="10" s="1"/>
  <c r="E349" i="10" s="1"/>
  <c r="B509" i="10"/>
  <c r="C509" i="10" s="1"/>
  <c r="E509" i="10" s="1"/>
  <c r="B573" i="10"/>
  <c r="C573" i="10" s="1"/>
  <c r="E573" i="10" s="1"/>
  <c r="B413" i="10"/>
  <c r="C413" i="10" s="1"/>
  <c r="E413" i="10" s="1"/>
  <c r="W30" i="7"/>
  <c r="F349" i="10" s="1"/>
  <c r="G30" i="7"/>
  <c r="E30" i="7"/>
  <c r="B253" i="10"/>
  <c r="C253" i="10" s="1"/>
  <c r="E253" i="10" s="1"/>
  <c r="B317" i="10"/>
  <c r="C317" i="10" s="1"/>
  <c r="E317" i="10" s="1"/>
  <c r="B285" i="10"/>
  <c r="C285" i="10" s="1"/>
  <c r="E285" i="10" s="1"/>
  <c r="B157" i="10"/>
  <c r="C157" i="10" s="1"/>
  <c r="E157" i="10" s="1"/>
  <c r="B221" i="10"/>
  <c r="C221" i="10" s="1"/>
  <c r="E221" i="10" s="1"/>
  <c r="B93" i="10"/>
  <c r="C93" i="10" s="1"/>
  <c r="E93" i="10" s="1"/>
  <c r="B29" i="10"/>
  <c r="C29" i="10" s="1"/>
  <c r="E29" i="10" s="1"/>
  <c r="B189" i="10"/>
  <c r="C189" i="10" s="1"/>
  <c r="E189" i="10" s="1"/>
  <c r="B125" i="10"/>
  <c r="C125" i="10" s="1"/>
  <c r="E125" i="10" s="1"/>
  <c r="B61" i="10"/>
  <c r="C61" i="10" s="1"/>
  <c r="E61" i="10" s="1"/>
  <c r="P25" i="7"/>
  <c r="Q24" i="7"/>
  <c r="F247" i="10" s="1"/>
  <c r="L25" i="7"/>
  <c r="M24" i="7"/>
  <c r="F183" i="10" s="1"/>
  <c r="R24" i="7"/>
  <c r="S23" i="7"/>
  <c r="F278" i="10" s="1"/>
  <c r="U22" i="7"/>
  <c r="F309" i="10" s="1"/>
  <c r="T23" i="7"/>
  <c r="O24" i="7"/>
  <c r="F215" i="10" s="1"/>
  <c r="N25" i="7"/>
  <c r="F56" i="10"/>
  <c r="F120" i="10"/>
  <c r="F88" i="10"/>
  <c r="F152" i="10"/>
  <c r="S24" i="7" l="1"/>
  <c r="F279" i="10" s="1"/>
  <c r="R25" i="7"/>
  <c r="U23" i="7"/>
  <c r="F310" i="10" s="1"/>
  <c r="T24" i="7"/>
  <c r="L26" i="7"/>
  <c r="M25" i="7"/>
  <c r="F184" i="10" s="1"/>
  <c r="O25" i="7"/>
  <c r="F216" i="10" s="1"/>
  <c r="N26" i="7"/>
  <c r="Q25" i="7"/>
  <c r="F248" i="10" s="1"/>
  <c r="P26" i="7"/>
  <c r="F89" i="10"/>
  <c r="F153" i="10"/>
  <c r="F121" i="10"/>
  <c r="F57" i="10"/>
  <c r="P27" i="7" l="1"/>
  <c r="Q26" i="7"/>
  <c r="F249" i="10" s="1"/>
  <c r="U24" i="7"/>
  <c r="F311" i="10" s="1"/>
  <c r="T25" i="7"/>
  <c r="S25" i="7"/>
  <c r="F280" i="10" s="1"/>
  <c r="R26" i="7"/>
  <c r="N27" i="7"/>
  <c r="O26" i="7"/>
  <c r="F217" i="10" s="1"/>
  <c r="L27" i="7"/>
  <c r="M26" i="7"/>
  <c r="F185" i="10" s="1"/>
  <c r="F58" i="10"/>
  <c r="F122" i="10"/>
  <c r="F154" i="10"/>
  <c r="F90" i="10"/>
  <c r="M27" i="7" l="1"/>
  <c r="F186" i="10" s="1"/>
  <c r="L28" i="7"/>
  <c r="S26" i="7"/>
  <c r="F281" i="10" s="1"/>
  <c r="R27" i="7"/>
  <c r="U25" i="7"/>
  <c r="F312" i="10" s="1"/>
  <c r="T26" i="7"/>
  <c r="N28" i="7"/>
  <c r="O27" i="7"/>
  <c r="F218" i="10" s="1"/>
  <c r="P28" i="7"/>
  <c r="Q27" i="7"/>
  <c r="F250" i="10" s="1"/>
  <c r="F91" i="10"/>
  <c r="F155" i="10"/>
  <c r="F123" i="10"/>
  <c r="F59" i="10"/>
  <c r="P29" i="7" l="1"/>
  <c r="Q28" i="7"/>
  <c r="F251" i="10" s="1"/>
  <c r="N29" i="7"/>
  <c r="O28" i="7"/>
  <c r="F219" i="10" s="1"/>
  <c r="R28" i="7"/>
  <c r="S27" i="7"/>
  <c r="F282" i="10" s="1"/>
  <c r="M28" i="7"/>
  <c r="F187" i="10" s="1"/>
  <c r="L29" i="7"/>
  <c r="T27" i="7"/>
  <c r="U26" i="7"/>
  <c r="F313" i="10" s="1"/>
  <c r="F60" i="10"/>
  <c r="F124" i="10"/>
  <c r="F156" i="10"/>
  <c r="F92" i="10"/>
  <c r="F22" i="10"/>
  <c r="F3" i="10"/>
  <c r="F7" i="10"/>
  <c r="F11" i="10"/>
  <c r="F15" i="10"/>
  <c r="F19" i="10"/>
  <c r="F23" i="10"/>
  <c r="F27" i="10"/>
  <c r="F10" i="10"/>
  <c r="F4" i="10"/>
  <c r="F12" i="10"/>
  <c r="F16" i="10"/>
  <c r="F24" i="10"/>
  <c r="F28" i="10"/>
  <c r="F8" i="10"/>
  <c r="F20" i="10"/>
  <c r="F6" i="10"/>
  <c r="F26" i="10"/>
  <c r="F13" i="10"/>
  <c r="F17" i="10"/>
  <c r="F21" i="10"/>
  <c r="F5" i="10"/>
  <c r="F9" i="10"/>
  <c r="F25" i="10"/>
  <c r="F14" i="10"/>
  <c r="F18" i="10"/>
  <c r="U27" i="7" l="1"/>
  <c r="F314" i="10" s="1"/>
  <c r="T28" i="7"/>
  <c r="L30" i="7"/>
  <c r="M30" i="7" s="1"/>
  <c r="F189" i="10" s="1"/>
  <c r="M29" i="7"/>
  <c r="F188" i="10" s="1"/>
  <c r="F93" i="10"/>
  <c r="S28" i="7"/>
  <c r="F283" i="10" s="1"/>
  <c r="R29" i="7"/>
  <c r="F157" i="10"/>
  <c r="N30" i="7"/>
  <c r="O30" i="7" s="1"/>
  <c r="F221" i="10" s="1"/>
  <c r="O29" i="7"/>
  <c r="F220" i="10" s="1"/>
  <c r="F125" i="10"/>
  <c r="F29" i="10"/>
  <c r="F61" i="10"/>
  <c r="Q29" i="7"/>
  <c r="F252" i="10" s="1"/>
  <c r="P30" i="7"/>
  <c r="Q30" i="7" s="1"/>
  <c r="F253" i="10" s="1"/>
  <c r="S29" i="7" l="1"/>
  <c r="F284" i="10" s="1"/>
  <c r="R30" i="7"/>
  <c r="S30" i="7" s="1"/>
  <c r="F285" i="10" s="1"/>
  <c r="T29" i="7"/>
  <c r="U28" i="7"/>
  <c r="F315" i="10" s="1"/>
  <c r="T30" i="7" l="1"/>
  <c r="U30" i="7" s="1"/>
  <c r="F317" i="10" s="1"/>
  <c r="U29" i="7"/>
  <c r="F316" i="10" s="1"/>
</calcChain>
</file>

<file path=xl/sharedStrings.xml><?xml version="1.0" encoding="utf-8"?>
<sst xmlns="http://schemas.openxmlformats.org/spreadsheetml/2006/main" count="104" uniqueCount="59">
  <si>
    <t>One Child</t>
  </si>
  <si>
    <t>Two Children</t>
  </si>
  <si>
    <t>Three Children</t>
  </si>
  <si>
    <t>Four Children</t>
  </si>
  <si>
    <t>Five Children</t>
  </si>
  <si>
    <t xml:space="preserve">Monthly Income
Up To </t>
  </si>
  <si>
    <t>Percent</t>
  </si>
  <si>
    <t xml:space="preserve">Child Support Amount </t>
  </si>
  <si>
    <t>Child Support Amount</t>
  </si>
  <si>
    <t>Calculations:</t>
  </si>
  <si>
    <t>Household Size</t>
  </si>
  <si>
    <t>Annual Income</t>
  </si>
  <si>
    <t>Monthly Income</t>
  </si>
  <si>
    <t>The income in the first row is 75% of the monthly poverty level income for a one person household.</t>
  </si>
  <si>
    <t>The income amount for the last row is 150% of the monthly poverty level income for a one person household.</t>
  </si>
  <si>
    <t>Nevada Rates</t>
  </si>
  <si>
    <t>Child support amount in the first row is 66% of the amount calculated by applying the Nevada rate to the monthly income.</t>
  </si>
  <si>
    <t>Number of Children</t>
  </si>
  <si>
    <t>Below $6000</t>
  </si>
  <si>
    <t>$6,001-$10,000</t>
  </si>
  <si>
    <t>Children</t>
  </si>
  <si>
    <t>Income up to</t>
  </si>
  <si>
    <t>Obligation</t>
  </si>
  <si>
    <t>Gross Monthly Income</t>
  </si>
  <si>
    <t>Please enter the obligor's gross monthly income and number of children in the boxes below.</t>
  </si>
  <si>
    <t>Monthly Child Support Obligation</t>
  </si>
  <si>
    <t>Above $10,000</t>
  </si>
  <si>
    <t>Income Indicator</t>
  </si>
  <si>
    <t>Child Indicator</t>
  </si>
  <si>
    <t>Sum of Indicators</t>
  </si>
  <si>
    <t>Six Children</t>
  </si>
  <si>
    <t>Seven Children</t>
  </si>
  <si>
    <t>Eight Children</t>
  </si>
  <si>
    <t>Nine Children</t>
  </si>
  <si>
    <t>Ten Children</t>
  </si>
  <si>
    <t>Federal Register :: Annual Update of the HHS Poverty Guidelines</t>
  </si>
  <si>
    <r>
      <t xml:space="preserve">2. No changes are needed on the </t>
    </r>
    <r>
      <rPr>
        <u/>
        <sz val="11"/>
        <color theme="1"/>
        <rFont val="Calibri"/>
        <family val="2"/>
        <scheme val="minor"/>
      </rPr>
      <t>Calculation</t>
    </r>
    <r>
      <rPr>
        <sz val="11"/>
        <color theme="1"/>
        <rFont val="Calibri"/>
        <family val="2"/>
        <scheme val="minor"/>
      </rPr>
      <t xml:space="preserve"> tab.</t>
    </r>
  </si>
  <si>
    <r>
      <t xml:space="preserve">1. Update the </t>
    </r>
    <r>
      <rPr>
        <u/>
        <sz val="11"/>
        <color theme="1"/>
        <rFont val="Calibri"/>
        <family val="2"/>
        <scheme val="minor"/>
      </rPr>
      <t>Calculator</t>
    </r>
    <r>
      <rPr>
        <sz val="11"/>
        <color theme="1"/>
        <rFont val="Calibri"/>
        <family val="2"/>
        <scheme val="minor"/>
      </rPr>
      <t xml:space="preserve"> tab to indicate the year of the Federal Poverty Guidelines that are being used.</t>
    </r>
  </si>
  <si>
    <r>
      <t xml:space="preserve">3. Search online for "federal register poverty guidelines" for the new calendar year.  Paste the link and table on the </t>
    </r>
    <r>
      <rPr>
        <u/>
        <sz val="11"/>
        <color theme="1"/>
        <rFont val="Calibri"/>
        <family val="2"/>
        <scheme val="minor"/>
      </rPr>
      <t>Guidelines</t>
    </r>
    <r>
      <rPr>
        <sz val="11"/>
        <color theme="1"/>
        <rFont val="Calibri"/>
        <family val="2"/>
        <scheme val="minor"/>
      </rPr>
      <t xml:space="preserve"> tab.</t>
    </r>
  </si>
  <si>
    <r>
      <t xml:space="preserve">4. To update the </t>
    </r>
    <r>
      <rPr>
        <u/>
        <sz val="11"/>
        <color theme="1"/>
        <rFont val="Calibri"/>
        <family val="2"/>
        <scheme val="minor"/>
      </rPr>
      <t>Nevada</t>
    </r>
    <r>
      <rPr>
        <sz val="11"/>
        <color theme="1"/>
        <rFont val="Calibri"/>
        <family val="2"/>
        <scheme val="minor"/>
      </rPr>
      <t xml:space="preserve"> tab: </t>
    </r>
  </si>
  <si>
    <t>a. Update the header to reflect the new calendar year.</t>
  </si>
  <si>
    <t>b. Update the title of the Federal Poverty Guidelines table in cell A38 to reflect the new calendar year.</t>
  </si>
  <si>
    <t>d. Update the table in cells C41:C49 with information from the Federal Register.  Be sure that you are using the table labelled "Poverty Guidelines for the 48 Contiguous States and the District of Columbia".  In addition, be sure to update the number in cell A49.</t>
  </si>
  <si>
    <t>e.  Update the Nevada Rates in cells H39:H43 if a rate change has been approved.  Otherwise leave these cells unchanged.</t>
  </si>
  <si>
    <t>f.  All other data cells are linked and should update automatically.</t>
  </si>
  <si>
    <t>c. Paste the link for the federal poverty guidelines in cell A50.</t>
  </si>
  <si>
    <t>11 Children</t>
  </si>
  <si>
    <t>12 Children</t>
  </si>
  <si>
    <t>13 Children</t>
  </si>
  <si>
    <t>14 Children</t>
  </si>
  <si>
    <t>15 Children</t>
  </si>
  <si>
    <t>16 Children</t>
  </si>
  <si>
    <t>17 Children</t>
  </si>
  <si>
    <t>18 Children</t>
  </si>
  <si>
    <t>19 Children</t>
  </si>
  <si>
    <t>20 Children</t>
  </si>
  <si>
    <t>This calculator has been updated according to the 2024 Federal Poverty Guidelines.</t>
  </si>
  <si>
    <t>2024 Federal Poverty Guidelines</t>
  </si>
  <si>
    <t>For families/households with more than 8 persons, add $5,380 for each additional person.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</si>
</sst>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quot;$&quot;#,##0"/>
    <numFmt numFmtId="165" formatCode="0.0%"/>
  </numFmts>
  <fonts count="12" x14ac:knownFonts="1">
    <font>
      <sz val="11"/>
      <color theme="1"/>
      <name val="Calibri"/>
      <family val="2"/>
      <scheme val="minor"/>
    </font>
    <font>
      <sz val="11"/>
      <color theme="1"/>
      <name val="Calibri"/>
      <family val="2"/>
      <scheme val="minor"/>
    </font>
    <font>
      <u/>
      <sz val="11"/>
      <color theme="10"/>
      <name val="Calibri"/>
      <family val="2"/>
    </font>
    <font>
      <b/>
      <sz val="11"/>
      <color theme="1"/>
      <name val="Calibri"/>
      <family val="2"/>
      <scheme val="minor"/>
    </font>
    <font>
      <sz val="10"/>
      <name val="Arial"/>
      <family val="2"/>
    </font>
    <font>
      <b/>
      <sz val="11"/>
      <name val="Calibri"/>
      <family val="2"/>
      <scheme val="minor"/>
    </font>
    <font>
      <sz val="11"/>
      <name val="Calibri"/>
      <family val="2"/>
      <scheme val="minor"/>
    </font>
    <font>
      <b/>
      <i/>
      <sz val="11"/>
      <color theme="1"/>
      <name val="Calibri"/>
      <family val="2"/>
      <scheme val="minor"/>
    </font>
    <font>
      <b/>
      <sz val="14"/>
      <color theme="1"/>
      <name val="Calibri"/>
      <family val="2"/>
      <scheme val="minor"/>
    </font>
    <font>
      <sz val="14"/>
      <color theme="1"/>
      <name val="Calibri"/>
      <family val="2"/>
      <scheme val="minor"/>
    </font>
    <font>
      <sz val="14"/>
      <color rgb="FFFF0000"/>
      <name val="Calibri"/>
      <family val="2"/>
      <scheme val="minor"/>
    </font>
    <font>
      <u/>
      <sz val="11"/>
      <color theme="1"/>
      <name val="Calibri"/>
      <family val="2"/>
      <scheme val="minor"/>
    </font>
  </fonts>
  <fills count="5">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8"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9" fontId="1" fillId="0" borderId="0" applyFont="0" applyFill="0" applyBorder="0" applyAlignment="0" applyProtection="0"/>
    <xf numFmtId="0" fontId="2" fillId="0" borderId="0" applyNumberFormat="0" applyFill="0" applyBorder="0" applyAlignment="0" applyProtection="0">
      <alignment vertical="top"/>
      <protection locked="0"/>
    </xf>
    <xf numFmtId="0" fontId="4" fillId="0" borderId="0"/>
    <xf numFmtId="44" fontId="4" fillId="0" borderId="0" applyFont="0" applyFill="0" applyBorder="0" applyAlignment="0" applyProtection="0"/>
  </cellStyleXfs>
  <cellXfs count="46">
    <xf numFmtId="0" fontId="0" fillId="0" borderId="0" xfId="0"/>
    <xf numFmtId="0" fontId="1" fillId="0" borderId="0" xfId="0" applyFont="1"/>
    <xf numFmtId="164" fontId="1" fillId="0" borderId="1" xfId="0" applyNumberFormat="1" applyFont="1" applyBorder="1" applyAlignment="1">
      <alignment horizontal="center" vertical="center" wrapText="1"/>
    </xf>
    <xf numFmtId="6" fontId="1" fillId="0" borderId="1" xfId="0" applyNumberFormat="1" applyFont="1" applyBorder="1" applyAlignment="1">
      <alignment horizontal="center" vertical="center" wrapText="1"/>
    </xf>
    <xf numFmtId="0" fontId="3" fillId="0" borderId="2" xfId="0" applyFont="1" applyBorder="1" applyAlignment="1">
      <alignment vertical="center"/>
    </xf>
    <xf numFmtId="0" fontId="7" fillId="0" borderId="2" xfId="0" applyFont="1" applyBorder="1" applyAlignment="1">
      <alignment vertical="center"/>
    </xf>
    <xf numFmtId="0" fontId="6" fillId="0" borderId="0" xfId="3" applyFont="1"/>
    <xf numFmtId="6" fontId="5" fillId="0" borderId="0" xfId="3" applyNumberFormat="1" applyFont="1"/>
    <xf numFmtId="9" fontId="6" fillId="0" borderId="1" xfId="1" applyFont="1" applyBorder="1" applyAlignment="1">
      <alignment horizontal="center"/>
    </xf>
    <xf numFmtId="0" fontId="6" fillId="0" borderId="0" xfId="3" applyFont="1" applyAlignment="1">
      <alignment vertical="center"/>
    </xf>
    <xf numFmtId="6" fontId="6" fillId="0" borderId="1" xfId="3" applyNumberFormat="1" applyFont="1" applyBorder="1" applyAlignment="1">
      <alignment horizontal="center" vertical="center"/>
    </xf>
    <xf numFmtId="10" fontId="6" fillId="0" borderId="1" xfId="3" applyNumberFormat="1" applyFont="1" applyBorder="1" applyAlignment="1">
      <alignment horizontal="center" vertical="center"/>
    </xf>
    <xf numFmtId="6" fontId="6" fillId="0" borderId="0" xfId="3" applyNumberFormat="1" applyFont="1"/>
    <xf numFmtId="6" fontId="5" fillId="0" borderId="1" xfId="3" applyNumberFormat="1" applyFont="1" applyBorder="1" applyAlignment="1">
      <alignment horizontal="center" vertical="center" wrapText="1"/>
    </xf>
    <xf numFmtId="0" fontId="5" fillId="0" borderId="0" xfId="3" applyFont="1" applyAlignment="1">
      <alignment vertical="center"/>
    </xf>
    <xf numFmtId="0" fontId="5" fillId="0" borderId="0" xfId="3" applyFont="1" applyAlignment="1">
      <alignment horizontal="center" vertical="center"/>
    </xf>
    <xf numFmtId="6" fontId="0" fillId="0" borderId="0" xfId="0" applyNumberFormat="1"/>
    <xf numFmtId="0" fontId="5" fillId="0" borderId="1" xfId="3" applyFont="1" applyBorder="1" applyAlignment="1">
      <alignment horizontal="center" vertical="center" wrapText="1"/>
    </xf>
    <xf numFmtId="0" fontId="3" fillId="0" borderId="0" xfId="0" applyFont="1" applyAlignment="1">
      <alignment horizontal="center" vertical="center" wrapText="1"/>
    </xf>
    <xf numFmtId="0" fontId="0" fillId="0" borderId="1" xfId="0" applyBorder="1"/>
    <xf numFmtId="0" fontId="3" fillId="0" borderId="0" xfId="0" applyFont="1" applyAlignment="1">
      <alignment horizontal="center"/>
    </xf>
    <xf numFmtId="0" fontId="8" fillId="0" borderId="0" xfId="0" applyFont="1"/>
    <xf numFmtId="0" fontId="9" fillId="0" borderId="0" xfId="0" applyFont="1"/>
    <xf numFmtId="0" fontId="8" fillId="0" borderId="0" xfId="0" applyFont="1" applyAlignment="1">
      <alignment horizontal="center" vertical="center" wrapText="1"/>
    </xf>
    <xf numFmtId="0" fontId="8" fillId="0" borderId="0" xfId="0" applyFont="1" applyAlignment="1">
      <alignment horizontal="center"/>
    </xf>
    <xf numFmtId="165" fontId="0" fillId="0" borderId="1" xfId="1" applyNumberFormat="1" applyFont="1" applyBorder="1"/>
    <xf numFmtId="165" fontId="0" fillId="0" borderId="1" xfId="0" applyNumberFormat="1" applyBorder="1"/>
    <xf numFmtId="0" fontId="3" fillId="0" borderId="1" xfId="0" applyFont="1" applyBorder="1" applyAlignment="1">
      <alignment horizontal="center"/>
    </xf>
    <xf numFmtId="164" fontId="9" fillId="2" borderId="5" xfId="0" applyNumberFormat="1" applyFont="1" applyFill="1" applyBorder="1" applyAlignment="1">
      <alignment horizontal="center"/>
    </xf>
    <xf numFmtId="0" fontId="9" fillId="2" borderId="5" xfId="0" applyFont="1" applyFill="1" applyBorder="1" applyAlignment="1">
      <alignment horizontal="center"/>
    </xf>
    <xf numFmtId="164" fontId="9" fillId="3" borderId="5" xfId="0" applyNumberFormat="1" applyFont="1" applyFill="1" applyBorder="1" applyAlignment="1">
      <alignment horizontal="center"/>
    </xf>
    <xf numFmtId="0" fontId="0" fillId="4" borderId="0" xfId="0" applyFill="1"/>
    <xf numFmtId="0" fontId="10" fillId="0" borderId="0" xfId="0" applyFont="1"/>
    <xf numFmtId="0" fontId="2" fillId="0" borderId="0" xfId="2" applyAlignment="1" applyProtection="1"/>
    <xf numFmtId="0" fontId="0" fillId="0" borderId="0" xfId="0" applyAlignment="1">
      <alignment horizontal="left" vertical="top" wrapText="1"/>
    </xf>
    <xf numFmtId="0" fontId="2" fillId="0" borderId="0" xfId="2" applyAlignment="1" applyProtection="1">
      <alignment horizontal="left" vertical="top" wrapText="1"/>
    </xf>
    <xf numFmtId="0" fontId="0" fillId="0" borderId="0" xfId="0" applyAlignment="1">
      <alignment horizontal="left" vertical="top" wrapText="1" indent="4"/>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6" fillId="0" borderId="0" xfId="3" applyFont="1" applyAlignment="1">
      <alignment horizontal="left" vertical="top" wrapText="1"/>
    </xf>
    <xf numFmtId="0" fontId="5" fillId="0" borderId="1" xfId="3"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6" fontId="6" fillId="0" borderId="1" xfId="3" applyNumberFormat="1" applyFont="1" applyBorder="1" applyAlignment="1">
      <alignment horizontal="center"/>
    </xf>
    <xf numFmtId="0" fontId="3" fillId="0" borderId="1" xfId="0" applyFont="1" applyBorder="1" applyAlignment="1">
      <alignment horizontal="center" wrapText="1"/>
    </xf>
    <xf numFmtId="0" fontId="3" fillId="0" borderId="1" xfId="0" applyFont="1" applyBorder="1" applyAlignment="1">
      <alignment horizontal="left"/>
    </xf>
  </cellXfs>
  <cellStyles count="5">
    <cellStyle name="Currency 2" xfId="4" xr:uid="{00000000-0005-0000-0000-000000000000}"/>
    <cellStyle name="Hyperlink" xfId="2" builtinId="8"/>
    <cellStyle name="Normal" xfId="0" builtinId="0"/>
    <cellStyle name="Normal 2" xfId="3" xr:uid="{00000000-0005-0000-0000-00000300000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9</xdr:col>
      <xdr:colOff>120938</xdr:colOff>
      <xdr:row>29</xdr:row>
      <xdr:rowOff>12966</xdr:rowOff>
    </xdr:to>
    <xdr:pic>
      <xdr:nvPicPr>
        <xdr:cNvPr id="3" name="Picture 2">
          <a:extLst>
            <a:ext uri="{FF2B5EF4-FFF2-40B4-BE49-F238E27FC236}">
              <a16:creationId xmlns:a16="http://schemas.microsoft.com/office/drawing/2014/main" id="{23E6CC46-B82B-456F-B55F-045DD261AAC8}"/>
            </a:ext>
          </a:extLst>
        </xdr:cNvPr>
        <xdr:cNvPicPr>
          <a:picLocks noChangeAspect="1"/>
        </xdr:cNvPicPr>
      </xdr:nvPicPr>
      <xdr:blipFill>
        <a:blip xmlns:r="http://schemas.openxmlformats.org/officeDocument/2006/relationships" r:embed="rId1"/>
        <a:stretch>
          <a:fillRect/>
        </a:stretch>
      </xdr:blipFill>
      <xdr:spPr>
        <a:xfrm>
          <a:off x="0" y="184150"/>
          <a:ext cx="5607338" cy="51691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8</xdr:col>
      <xdr:colOff>139926</xdr:colOff>
      <xdr:row>26</xdr:row>
      <xdr:rowOff>171648</xdr:rowOff>
    </xdr:to>
    <xdr:pic>
      <xdr:nvPicPr>
        <xdr:cNvPr id="2" name="Picture 1">
          <a:extLst>
            <a:ext uri="{FF2B5EF4-FFF2-40B4-BE49-F238E27FC236}">
              <a16:creationId xmlns:a16="http://schemas.microsoft.com/office/drawing/2014/main" id="{6C40C1F2-06A4-9D1A-F738-00A29CA2ABD4}"/>
            </a:ext>
          </a:extLst>
        </xdr:cNvPr>
        <xdr:cNvPicPr>
          <a:picLocks noChangeAspect="1"/>
        </xdr:cNvPicPr>
      </xdr:nvPicPr>
      <xdr:blipFill>
        <a:blip xmlns:r="http://schemas.openxmlformats.org/officeDocument/2006/relationships" r:embed="rId1"/>
        <a:stretch>
          <a:fillRect/>
        </a:stretch>
      </xdr:blipFill>
      <xdr:spPr>
        <a:xfrm>
          <a:off x="977900" y="1104900"/>
          <a:ext cx="4407126" cy="3854648"/>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federalregister.gov/documents/2024/01/17/2024-00796/annual-update-of-the-hhs-poverty-guideline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federalregister.gov/documents/2024/01/17/2024-00796/annual-update-of-the-hhs-poverty-guidelines"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FED94-23F1-443D-A269-5578D99F3EBF}">
  <sheetPr>
    <tabColor rgb="FF92D050"/>
  </sheetPr>
  <dimension ref="A1:C10"/>
  <sheetViews>
    <sheetView workbookViewId="0">
      <selection activeCell="A11" sqref="A11"/>
    </sheetView>
  </sheetViews>
  <sheetFormatPr defaultColWidth="9.1796875" defaultRowHeight="18.5" x14ac:dyDescent="0.45"/>
  <cols>
    <col min="1" max="3" width="18.81640625" style="22" customWidth="1"/>
    <col min="4" max="16384" width="9.1796875" style="22"/>
  </cols>
  <sheetData>
    <row r="1" spans="1:3" s="21" customFormat="1" x14ac:dyDescent="0.45">
      <c r="A1" s="21" t="s">
        <v>24</v>
      </c>
    </row>
    <row r="3" spans="1:3" ht="37.5" thickBot="1" x14ac:dyDescent="0.5">
      <c r="A3" s="23" t="s">
        <v>23</v>
      </c>
      <c r="B3" s="23"/>
      <c r="C3" s="23" t="s">
        <v>17</v>
      </c>
    </row>
    <row r="4" spans="1:3" ht="19" thickBot="1" x14ac:dyDescent="0.5">
      <c r="A4" s="28"/>
      <c r="C4" s="29"/>
    </row>
    <row r="6" spans="1:3" ht="19" thickBot="1" x14ac:dyDescent="0.5">
      <c r="B6" s="24" t="s">
        <v>25</v>
      </c>
    </row>
    <row r="7" spans="1:3" ht="19" thickBot="1" x14ac:dyDescent="0.5">
      <c r="B7" s="30" t="e">
        <f>VLOOKUP(2,Calculation!E2:F641,2,0)</f>
        <v>#N/A</v>
      </c>
    </row>
    <row r="10" spans="1:3" x14ac:dyDescent="0.45">
      <c r="A10" s="32" t="s">
        <v>56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9C6D1-1D9A-46BD-A837-A2F1555D83DE}">
  <dimension ref="A1:F641"/>
  <sheetViews>
    <sheetView zoomScale="70" zoomScaleNormal="70" workbookViewId="0">
      <pane ySplit="1" topLeftCell="A616" activePane="bottomLeft" state="frozen"/>
      <selection pane="bottomLeft" activeCell="L627" sqref="L627"/>
    </sheetView>
  </sheetViews>
  <sheetFormatPr defaultRowHeight="14.5" x14ac:dyDescent="0.35"/>
  <cols>
    <col min="2" max="2" width="14.54296875" bestFit="1" customWidth="1"/>
    <col min="3" max="5" width="10.26953125" customWidth="1"/>
    <col min="6" max="6" width="9.453125" bestFit="1" customWidth="1"/>
  </cols>
  <sheetData>
    <row r="1" spans="1:6" s="18" customFormat="1" ht="28.5" customHeight="1" x14ac:dyDescent="0.35">
      <c r="A1" s="18" t="s">
        <v>20</v>
      </c>
      <c r="B1" s="18" t="s">
        <v>21</v>
      </c>
      <c r="C1" s="18" t="s">
        <v>27</v>
      </c>
      <c r="D1" s="18" t="s">
        <v>28</v>
      </c>
      <c r="E1" s="18" t="s">
        <v>29</v>
      </c>
      <c r="F1" s="18" t="s">
        <v>22</v>
      </c>
    </row>
    <row r="2" spans="1:6" x14ac:dyDescent="0.35">
      <c r="A2" s="31">
        <v>1</v>
      </c>
      <c r="B2" s="16">
        <f>ROUND(Nevada!$A$3,0)</f>
        <v>941</v>
      </c>
      <c r="C2">
        <f>IF(Calculator!$A$4&lt;=Calculation!B2,1,0)</f>
        <v>1</v>
      </c>
      <c r="D2">
        <f>IF(Calculator!$C$4=Calculation!A2,1,0)</f>
        <v>0</v>
      </c>
      <c r="E2">
        <f>C2+D2</f>
        <v>1</v>
      </c>
      <c r="F2" s="16">
        <f>Nevada!C3</f>
        <v>99.396000000000001</v>
      </c>
    </row>
    <row r="3" spans="1:6" x14ac:dyDescent="0.35">
      <c r="A3" s="31">
        <v>1</v>
      </c>
      <c r="B3" s="16">
        <f>ROUND(Nevada!$A$4,0)</f>
        <v>975</v>
      </c>
      <c r="C3">
        <f>IF(Calculator!$A$4&lt;=Calculation!B3,1,0)</f>
        <v>1</v>
      </c>
      <c r="D3">
        <f>IF(Calculator!$C$4=Calculation!A3,1,0)</f>
        <v>0</v>
      </c>
      <c r="E3">
        <f t="shared" ref="E3:E33" si="0">C3+D3</f>
        <v>1</v>
      </c>
      <c r="F3" s="16">
        <f>Nevada!C4</f>
        <v>104.83988265306124</v>
      </c>
    </row>
    <row r="4" spans="1:6" x14ac:dyDescent="0.35">
      <c r="A4" s="31">
        <v>1</v>
      </c>
      <c r="B4" s="16">
        <f>ROUND(Nevada!$A$5,0)</f>
        <v>1008</v>
      </c>
      <c r="C4">
        <f>IF(Calculator!$A$4&lt;=Calculation!B4,1,0)</f>
        <v>1</v>
      </c>
      <c r="D4">
        <f>IF(Calculator!$C$4=Calculation!A4,1,0)</f>
        <v>0</v>
      </c>
      <c r="E4">
        <f t="shared" si="0"/>
        <v>1</v>
      </c>
      <c r="F4" s="16">
        <f>Nevada!C5</f>
        <v>110.41438775510206</v>
      </c>
    </row>
    <row r="5" spans="1:6" x14ac:dyDescent="0.35">
      <c r="A5" s="31">
        <v>1</v>
      </c>
      <c r="B5" s="16">
        <f>ROUND(Nevada!$A$6,0)</f>
        <v>1042</v>
      </c>
      <c r="C5">
        <f>IF(Calculator!$A$4&lt;=Calculation!B5,1,0)</f>
        <v>1</v>
      </c>
      <c r="D5">
        <f>IF(Calculator!$C$4=Calculation!A5,1,0)</f>
        <v>0</v>
      </c>
      <c r="E5">
        <f t="shared" si="0"/>
        <v>1</v>
      </c>
      <c r="F5" s="16">
        <f>Nevada!C6</f>
        <v>116.11951530612247</v>
      </c>
    </row>
    <row r="6" spans="1:6" x14ac:dyDescent="0.35">
      <c r="A6" s="31">
        <v>1</v>
      </c>
      <c r="B6" s="16">
        <f>ROUND(Nevada!$A$7,0)</f>
        <v>1076</v>
      </c>
      <c r="C6">
        <f>IF(Calculator!$A$4&lt;=Calculation!B6,1,0)</f>
        <v>1</v>
      </c>
      <c r="D6">
        <f>IF(Calculator!$C$4=Calculation!A6,1,0)</f>
        <v>0</v>
      </c>
      <c r="E6">
        <f t="shared" si="0"/>
        <v>1</v>
      </c>
      <c r="F6" s="16">
        <f>Nevada!C7</f>
        <v>121.95526530612246</v>
      </c>
    </row>
    <row r="7" spans="1:6" x14ac:dyDescent="0.35">
      <c r="A7" s="31">
        <v>1</v>
      </c>
      <c r="B7" s="16">
        <f>ROUND(Nevada!$A$8,0)</f>
        <v>1109</v>
      </c>
      <c r="C7">
        <f>IF(Calculator!$A$4&lt;=Calculation!B7,1,0)</f>
        <v>1</v>
      </c>
      <c r="D7">
        <f>IF(Calculator!$C$4=Calculation!A7,1,0)</f>
        <v>0</v>
      </c>
      <c r="E7">
        <f t="shared" si="0"/>
        <v>1</v>
      </c>
      <c r="F7" s="16">
        <f>Nevada!C8</f>
        <v>127.92163775510204</v>
      </c>
    </row>
    <row r="8" spans="1:6" x14ac:dyDescent="0.35">
      <c r="A8" s="31">
        <v>1</v>
      </c>
      <c r="B8" s="16">
        <f>ROUND(Nevada!$A$9,0)</f>
        <v>1143</v>
      </c>
      <c r="C8">
        <f>IF(Calculator!$A$4&lt;=Calculation!B8,1,0)</f>
        <v>1</v>
      </c>
      <c r="D8">
        <f>IF(Calculator!$C$4=Calculation!A8,1,0)</f>
        <v>0</v>
      </c>
      <c r="E8">
        <f t="shared" si="0"/>
        <v>1</v>
      </c>
      <c r="F8" s="16">
        <f>Nevada!C9</f>
        <v>134.01863265306122</v>
      </c>
    </row>
    <row r="9" spans="1:6" x14ac:dyDescent="0.35">
      <c r="A9" s="31">
        <v>1</v>
      </c>
      <c r="B9" s="16">
        <f>ROUND(Nevada!$A$10,0)</f>
        <v>1177</v>
      </c>
      <c r="C9">
        <f>IF(Calculator!$A$4&lt;=Calculation!B9,1,0)</f>
        <v>1</v>
      </c>
      <c r="D9">
        <f>IF(Calculator!$C$4=Calculation!A9,1,0)</f>
        <v>0</v>
      </c>
      <c r="E9">
        <f t="shared" si="0"/>
        <v>1</v>
      </c>
      <c r="F9" s="16">
        <f>Nevada!C10</f>
        <v>140.24625</v>
      </c>
    </row>
    <row r="10" spans="1:6" x14ac:dyDescent="0.35">
      <c r="A10" s="31">
        <v>1</v>
      </c>
      <c r="B10" s="16">
        <f>ROUND(Nevada!$A$11,0)</f>
        <v>1210</v>
      </c>
      <c r="C10">
        <f>IF(Calculator!$A$4&lt;=Calculation!B10,1,0)</f>
        <v>1</v>
      </c>
      <c r="D10">
        <f>IF(Calculator!$C$4=Calculation!A10,1,0)</f>
        <v>0</v>
      </c>
      <c r="E10">
        <f t="shared" si="0"/>
        <v>1</v>
      </c>
      <c r="F10" s="16">
        <f>Nevada!C11</f>
        <v>146.60448979591837</v>
      </c>
    </row>
    <row r="11" spans="1:6" x14ac:dyDescent="0.35">
      <c r="A11" s="31">
        <v>1</v>
      </c>
      <c r="B11" s="16">
        <f>ROUND(Nevada!$A$12,0)</f>
        <v>1244</v>
      </c>
      <c r="C11">
        <f>IF(Calculator!$A$4&lt;=Calculation!B11,1,0)</f>
        <v>1</v>
      </c>
      <c r="D11">
        <f>IF(Calculator!$C$4=Calculation!A11,1,0)</f>
        <v>0</v>
      </c>
      <c r="E11">
        <f t="shared" si="0"/>
        <v>1</v>
      </c>
      <c r="F11" s="16">
        <f>Nevada!C12</f>
        <v>153.09335204081631</v>
      </c>
    </row>
    <row r="12" spans="1:6" x14ac:dyDescent="0.35">
      <c r="A12" s="31">
        <v>1</v>
      </c>
      <c r="B12" s="16">
        <f>ROUND(Nevada!$A$13,0)</f>
        <v>1277</v>
      </c>
      <c r="C12">
        <f>IF(Calculator!$A$4&lt;=Calculation!B12,1,0)</f>
        <v>1</v>
      </c>
      <c r="D12">
        <f>IF(Calculator!$C$4=Calculation!A12,1,0)</f>
        <v>0</v>
      </c>
      <c r="E12">
        <f t="shared" si="0"/>
        <v>1</v>
      </c>
      <c r="F12" s="16">
        <f>Nevada!C13</f>
        <v>159.71283673469387</v>
      </c>
    </row>
    <row r="13" spans="1:6" x14ac:dyDescent="0.35">
      <c r="A13" s="31">
        <v>1</v>
      </c>
      <c r="B13" s="16">
        <f>ROUND(Nevada!$A$14,0)</f>
        <v>1311</v>
      </c>
      <c r="C13">
        <f>IF(Calculator!$A$4&lt;=Calculation!B13,1,0)</f>
        <v>1</v>
      </c>
      <c r="D13">
        <f>IF(Calculator!$C$4=Calculation!A13,1,0)</f>
        <v>0</v>
      </c>
      <c r="E13">
        <f t="shared" si="0"/>
        <v>1</v>
      </c>
      <c r="F13" s="16">
        <f>Nevada!C14</f>
        <v>166.46294387755097</v>
      </c>
    </row>
    <row r="14" spans="1:6" x14ac:dyDescent="0.35">
      <c r="A14" s="31">
        <v>1</v>
      </c>
      <c r="B14" s="16">
        <f>ROUND(Nevada!$A$15,0)</f>
        <v>1345</v>
      </c>
      <c r="C14">
        <f>IF(Calculator!$A$4&lt;=Calculation!B14,1,0)</f>
        <v>1</v>
      </c>
      <c r="D14">
        <f>IF(Calculator!$C$4=Calculation!A14,1,0)</f>
        <v>0</v>
      </c>
      <c r="E14">
        <f t="shared" si="0"/>
        <v>1</v>
      </c>
      <c r="F14" s="16">
        <f>Nevada!C15</f>
        <v>173.34367346938768</v>
      </c>
    </row>
    <row r="15" spans="1:6" x14ac:dyDescent="0.35">
      <c r="A15" s="31">
        <v>1</v>
      </c>
      <c r="B15" s="16">
        <f>ROUND(Nevada!$A$16,0)</f>
        <v>1378</v>
      </c>
      <c r="C15">
        <f>IF(Calculator!$A$4&lt;=Calculation!B15,1,0)</f>
        <v>1</v>
      </c>
      <c r="D15">
        <f>IF(Calculator!$C$4=Calculation!A15,1,0)</f>
        <v>0</v>
      </c>
      <c r="E15">
        <f t="shared" si="0"/>
        <v>1</v>
      </c>
      <c r="F15" s="16">
        <f>Nevada!C16</f>
        <v>180.355025510204</v>
      </c>
    </row>
    <row r="16" spans="1:6" x14ac:dyDescent="0.35">
      <c r="A16" s="31">
        <v>1</v>
      </c>
      <c r="B16" s="16">
        <f>ROUND(Nevada!$A$17,0)</f>
        <v>1412</v>
      </c>
      <c r="C16">
        <f>IF(Calculator!$A$4&lt;=Calculation!B16,1,0)</f>
        <v>1</v>
      </c>
      <c r="D16">
        <f>IF(Calculator!$C$4=Calculation!A16,1,0)</f>
        <v>0</v>
      </c>
      <c r="E16">
        <f t="shared" si="0"/>
        <v>1</v>
      </c>
      <c r="F16" s="16">
        <f>Nevada!C17</f>
        <v>187.4969999999999</v>
      </c>
    </row>
    <row r="17" spans="1:6" x14ac:dyDescent="0.35">
      <c r="A17" s="31">
        <v>1</v>
      </c>
      <c r="B17" s="16">
        <f>ROUND(Nevada!$A$18,0)</f>
        <v>1445</v>
      </c>
      <c r="C17">
        <f>IF(Calculator!$A$4&lt;=Calculation!B17,1,0)</f>
        <v>1</v>
      </c>
      <c r="D17">
        <f>IF(Calculator!$C$4=Calculation!A17,1,0)</f>
        <v>0</v>
      </c>
      <c r="E17">
        <f t="shared" si="0"/>
        <v>1</v>
      </c>
      <c r="F17" s="16">
        <f>Nevada!C18</f>
        <v>194.76959693877538</v>
      </c>
    </row>
    <row r="18" spans="1:6" x14ac:dyDescent="0.35">
      <c r="A18" s="31">
        <v>1</v>
      </c>
      <c r="B18" s="16">
        <f>ROUND(Nevada!$A$19,0)</f>
        <v>1479</v>
      </c>
      <c r="C18">
        <f>IF(Calculator!$A$4&lt;=Calculation!B18,1,0)</f>
        <v>1</v>
      </c>
      <c r="D18">
        <f>IF(Calculator!$C$4=Calculation!A18,1,0)</f>
        <v>0</v>
      </c>
      <c r="E18">
        <f t="shared" si="0"/>
        <v>1</v>
      </c>
      <c r="F18" s="16">
        <f>Nevada!C19</f>
        <v>202.17281632653044</v>
      </c>
    </row>
    <row r="19" spans="1:6" x14ac:dyDescent="0.35">
      <c r="A19" s="31">
        <v>1</v>
      </c>
      <c r="B19" s="16">
        <f>ROUND(Nevada!$A$20,0)</f>
        <v>1513</v>
      </c>
      <c r="C19">
        <f>IF(Calculator!$A$4&lt;=Calculation!B19,1,0)</f>
        <v>1</v>
      </c>
      <c r="D19">
        <f>IF(Calculator!$C$4=Calculation!A19,1,0)</f>
        <v>0</v>
      </c>
      <c r="E19">
        <f t="shared" si="0"/>
        <v>1</v>
      </c>
      <c r="F19" s="16">
        <f>Nevada!C20</f>
        <v>209.7066581632651</v>
      </c>
    </row>
    <row r="20" spans="1:6" x14ac:dyDescent="0.35">
      <c r="A20" s="31">
        <v>1</v>
      </c>
      <c r="B20" s="16">
        <f>ROUND(Nevada!$A$21,0)</f>
        <v>1546</v>
      </c>
      <c r="C20">
        <f>IF(Calculator!$A$4&lt;=Calculation!B20,1,0)</f>
        <v>1</v>
      </c>
      <c r="D20">
        <f>IF(Calculator!$C$4=Calculation!A20,1,0)</f>
        <v>0</v>
      </c>
      <c r="E20">
        <f t="shared" si="0"/>
        <v>1</v>
      </c>
      <c r="F20" s="16">
        <f>Nevada!C21</f>
        <v>217.37112244897938</v>
      </c>
    </row>
    <row r="21" spans="1:6" x14ac:dyDescent="0.35">
      <c r="A21" s="31">
        <v>1</v>
      </c>
      <c r="B21" s="16">
        <f>ROUND(Nevada!$A$22,0)</f>
        <v>1580</v>
      </c>
      <c r="C21">
        <f>IF(Calculator!$A$4&lt;=Calculation!B21,1,0)</f>
        <v>1</v>
      </c>
      <c r="D21">
        <f>IF(Calculator!$C$4=Calculation!A21,1,0)</f>
        <v>0</v>
      </c>
      <c r="E21">
        <f t="shared" si="0"/>
        <v>1</v>
      </c>
      <c r="F21" s="16">
        <f>Nevada!C22</f>
        <v>225.16620918367323</v>
      </c>
    </row>
    <row r="22" spans="1:6" x14ac:dyDescent="0.35">
      <c r="A22" s="31">
        <v>1</v>
      </c>
      <c r="B22" s="16">
        <f>ROUND(Nevada!$A$23,0)</f>
        <v>1614</v>
      </c>
      <c r="C22">
        <f>IF(Calculator!$A$4&lt;=Calculation!B22,1,0)</f>
        <v>1</v>
      </c>
      <c r="D22">
        <f>IF(Calculator!$C$4=Calculation!A22,1,0)</f>
        <v>0</v>
      </c>
      <c r="E22">
        <f t="shared" si="0"/>
        <v>1</v>
      </c>
      <c r="F22" s="16">
        <f>Nevada!C23</f>
        <v>233.09191836734666</v>
      </c>
    </row>
    <row r="23" spans="1:6" x14ac:dyDescent="0.35">
      <c r="A23" s="31">
        <v>1</v>
      </c>
      <c r="B23" s="16">
        <f>ROUND(Nevada!$A$24,0)</f>
        <v>1647</v>
      </c>
      <c r="C23">
        <f>IF(Calculator!$A$4&lt;=Calculation!B23,1,0)</f>
        <v>1</v>
      </c>
      <c r="D23">
        <f>IF(Calculator!$C$4=Calculation!A23,1,0)</f>
        <v>0</v>
      </c>
      <c r="E23">
        <f t="shared" si="0"/>
        <v>1</v>
      </c>
      <c r="F23" s="16">
        <f>Nevada!C24</f>
        <v>241.14824999999971</v>
      </c>
    </row>
    <row r="24" spans="1:6" x14ac:dyDescent="0.35">
      <c r="A24" s="31">
        <v>1</v>
      </c>
      <c r="B24" s="16">
        <f>ROUND(Nevada!$A$25,0)</f>
        <v>1681</v>
      </c>
      <c r="C24">
        <f>IF(Calculator!$A$4&lt;=Calculation!B24,1,0)</f>
        <v>1</v>
      </c>
      <c r="D24">
        <f>IF(Calculator!$C$4=Calculation!A24,1,0)</f>
        <v>0</v>
      </c>
      <c r="E24">
        <f t="shared" si="0"/>
        <v>1</v>
      </c>
      <c r="F24" s="16">
        <f>Nevada!C25</f>
        <v>249.33520408163233</v>
      </c>
    </row>
    <row r="25" spans="1:6" x14ac:dyDescent="0.35">
      <c r="A25" s="31">
        <v>1</v>
      </c>
      <c r="B25" s="16">
        <f>ROUND(Nevada!$A$26,0)</f>
        <v>1714</v>
      </c>
      <c r="C25">
        <f>IF(Calculator!$A$4&lt;=Calculation!B25,1,0)</f>
        <v>1</v>
      </c>
      <c r="D25">
        <f>IF(Calculator!$C$4=Calculation!A25,1,0)</f>
        <v>0</v>
      </c>
      <c r="E25">
        <f t="shared" si="0"/>
        <v>1</v>
      </c>
      <c r="F25" s="16">
        <f>Nevada!C26</f>
        <v>257.6527806122445</v>
      </c>
    </row>
    <row r="26" spans="1:6" x14ac:dyDescent="0.35">
      <c r="A26" s="31">
        <v>1</v>
      </c>
      <c r="B26" s="16">
        <f>ROUND(Nevada!$A$27,0)</f>
        <v>1748</v>
      </c>
      <c r="C26">
        <f>IF(Calculator!$A$4&lt;=Calculation!B26,1,0)</f>
        <v>1</v>
      </c>
      <c r="D26">
        <f>IF(Calculator!$C$4=Calculation!A26,1,0)</f>
        <v>0</v>
      </c>
      <c r="E26">
        <f t="shared" si="0"/>
        <v>1</v>
      </c>
      <c r="F26" s="16">
        <f>Nevada!C27</f>
        <v>266.10097959183634</v>
      </c>
    </row>
    <row r="27" spans="1:6" x14ac:dyDescent="0.35">
      <c r="A27" s="31">
        <v>1</v>
      </c>
      <c r="B27" s="16">
        <f>ROUND(Nevada!$A$28,0)</f>
        <v>1782</v>
      </c>
      <c r="C27">
        <f>IF(Calculator!$A$4&lt;=Calculation!B27,1,0)</f>
        <v>1</v>
      </c>
      <c r="D27">
        <f>IF(Calculator!$C$4=Calculation!A27,1,0)</f>
        <v>0</v>
      </c>
      <c r="E27">
        <f t="shared" si="0"/>
        <v>1</v>
      </c>
      <c r="F27" s="16">
        <f>Nevada!C28</f>
        <v>274.67980102040769</v>
      </c>
    </row>
    <row r="28" spans="1:6" x14ac:dyDescent="0.35">
      <c r="A28" s="31">
        <v>1</v>
      </c>
      <c r="B28" s="16">
        <f>ROUND(Nevada!$A$29,0)</f>
        <v>1815</v>
      </c>
      <c r="C28">
        <f>IF(Calculator!$A$4&lt;=Calculation!B28,1,0)</f>
        <v>1</v>
      </c>
      <c r="D28">
        <f>IF(Calculator!$C$4=Calculation!A28,1,0)</f>
        <v>0</v>
      </c>
      <c r="E28">
        <f t="shared" si="0"/>
        <v>1</v>
      </c>
      <c r="F28" s="16">
        <f>Nevada!C29</f>
        <v>283.38924489795869</v>
      </c>
    </row>
    <row r="29" spans="1:6" x14ac:dyDescent="0.35">
      <c r="A29" s="31">
        <v>1</v>
      </c>
      <c r="B29" s="16">
        <f>ROUND(Nevada!$A$30,0)</f>
        <v>1849</v>
      </c>
      <c r="C29">
        <f>IF(Calculator!$A$4&lt;=Calculation!B29,1,0)</f>
        <v>1</v>
      </c>
      <c r="D29">
        <f>IF(Calculator!$C$4=Calculation!A29,1,0)</f>
        <v>0</v>
      </c>
      <c r="E29">
        <f t="shared" si="0"/>
        <v>1</v>
      </c>
      <c r="F29" s="16">
        <f>Nevada!C30</f>
        <v>292.22931122448927</v>
      </c>
    </row>
    <row r="30" spans="1:6" x14ac:dyDescent="0.35">
      <c r="A30" s="31">
        <v>1</v>
      </c>
      <c r="B30" s="16">
        <f>ROUND(Nevada!$A$31,0)</f>
        <v>1883</v>
      </c>
      <c r="C30">
        <f>IF(Calculator!$A$4&lt;=Calculation!B30,1,0)</f>
        <v>1</v>
      </c>
      <c r="D30">
        <f>IF(Calculator!$C$4=Calculation!A30,1,0)</f>
        <v>0</v>
      </c>
      <c r="E30">
        <f t="shared" si="0"/>
        <v>1</v>
      </c>
      <c r="F30" s="16">
        <f>Nevada!C31</f>
        <v>301.2</v>
      </c>
    </row>
    <row r="31" spans="1:6" x14ac:dyDescent="0.35">
      <c r="A31" s="31">
        <v>1</v>
      </c>
      <c r="B31" s="16">
        <v>6000</v>
      </c>
      <c r="C31">
        <f>IF(Calculator!$A$4&lt;=Calculation!B31,1,0)</f>
        <v>1</v>
      </c>
      <c r="D31">
        <f>IF(Calculator!$C$4=Calculation!A31,1,0)</f>
        <v>0</v>
      </c>
      <c r="E31">
        <f t="shared" si="0"/>
        <v>1</v>
      </c>
      <c r="F31" s="16">
        <f>IF(Calculator!$A$4&lt;=6000, Calculator!$A$4*Percentages!$B$3,6000*Percentages!$B$3)</f>
        <v>0</v>
      </c>
    </row>
    <row r="32" spans="1:6" x14ac:dyDescent="0.35">
      <c r="A32" s="31">
        <v>1</v>
      </c>
      <c r="B32" s="16">
        <v>10000</v>
      </c>
      <c r="C32">
        <f>IF(Calculator!$A$4&lt;=Calculation!B32,1,0)</f>
        <v>1</v>
      </c>
      <c r="D32">
        <f>IF(Calculator!$C$4=Calculation!A32,1,0)</f>
        <v>0</v>
      </c>
      <c r="E32">
        <f t="shared" si="0"/>
        <v>1</v>
      </c>
      <c r="F32" s="16">
        <f>IF(Calculator!$A$4&lt;=10000,F31+((Calculator!$A$4-6000)*Percentages!$B$4),F31+((10000-6000)*Percentages!$B$4))</f>
        <v>-480</v>
      </c>
    </row>
    <row r="33" spans="1:6" x14ac:dyDescent="0.35">
      <c r="A33" s="31">
        <v>1</v>
      </c>
      <c r="B33" s="16">
        <v>1000000000</v>
      </c>
      <c r="C33">
        <f>IF(Calculator!$A$4&lt;=Calculation!B33,1,0)</f>
        <v>1</v>
      </c>
      <c r="D33">
        <f>IF(Calculator!$C$4=Calculation!A33,1,0)</f>
        <v>0</v>
      </c>
      <c r="E33">
        <f t="shared" si="0"/>
        <v>1</v>
      </c>
      <c r="F33" s="16">
        <f>F32+((Calculator!$A$4-10000)*Percentages!$B$5)</f>
        <v>-880</v>
      </c>
    </row>
    <row r="34" spans="1:6" x14ac:dyDescent="0.35">
      <c r="A34">
        <v>2</v>
      </c>
      <c r="B34" s="16">
        <f>ROUND(Nevada!$A$3,0)</f>
        <v>941</v>
      </c>
      <c r="C34">
        <f>IF(Calculator!$A$4&lt;=Calculation!B34,1,0)</f>
        <v>1</v>
      </c>
      <c r="D34">
        <f>IF(Calculator!$C$4=Calculation!A34,1,0)</f>
        <v>0</v>
      </c>
      <c r="E34">
        <f>C34+D34</f>
        <v>1</v>
      </c>
      <c r="F34" s="16">
        <f>Nevada!E3</f>
        <v>136.6695</v>
      </c>
    </row>
    <row r="35" spans="1:6" x14ac:dyDescent="0.35">
      <c r="A35">
        <v>2</v>
      </c>
      <c r="B35" s="16">
        <f>ROUND(Nevada!$A$4,0)</f>
        <v>975</v>
      </c>
      <c r="C35">
        <f>IF(Calculator!$A$4&lt;=Calculation!B35,1,0)</f>
        <v>1</v>
      </c>
      <c r="D35">
        <f>IF(Calculator!$C$4=Calculation!A35,1,0)</f>
        <v>0</v>
      </c>
      <c r="E35">
        <f t="shared" ref="E35:E65" si="1">C35+D35</f>
        <v>1</v>
      </c>
      <c r="F35" s="16">
        <f>Nevada!E4</f>
        <v>144.1548386479592</v>
      </c>
    </row>
    <row r="36" spans="1:6" x14ac:dyDescent="0.35">
      <c r="A36">
        <v>2</v>
      </c>
      <c r="B36" s="16">
        <f>ROUND(Nevada!$A$5,0)</f>
        <v>1008</v>
      </c>
      <c r="C36">
        <f>IF(Calculator!$A$4&lt;=Calculation!B36,1,0)</f>
        <v>1</v>
      </c>
      <c r="D36">
        <f>IF(Calculator!$C$4=Calculation!A36,1,0)</f>
        <v>0</v>
      </c>
      <c r="E36">
        <f t="shared" si="1"/>
        <v>1</v>
      </c>
      <c r="F36" s="16">
        <f>Nevada!E5</f>
        <v>151.8197831632653</v>
      </c>
    </row>
    <row r="37" spans="1:6" x14ac:dyDescent="0.35">
      <c r="A37">
        <v>2</v>
      </c>
      <c r="B37" s="16">
        <f>ROUND(Nevada!$A$6,0)</f>
        <v>1042</v>
      </c>
      <c r="C37">
        <f>IF(Calculator!$A$4&lt;=Calculation!B37,1,0)</f>
        <v>1</v>
      </c>
      <c r="D37">
        <f>IF(Calculator!$C$4=Calculation!A37,1,0)</f>
        <v>0</v>
      </c>
      <c r="E37">
        <f t="shared" si="1"/>
        <v>1</v>
      </c>
      <c r="F37" s="16">
        <f>Nevada!E6</f>
        <v>159.66433354591837</v>
      </c>
    </row>
    <row r="38" spans="1:6" x14ac:dyDescent="0.35">
      <c r="A38">
        <v>2</v>
      </c>
      <c r="B38" s="16">
        <f>ROUND(Nevada!$A$7,0)</f>
        <v>1076</v>
      </c>
      <c r="C38">
        <f>IF(Calculator!$A$4&lt;=Calculation!B38,1,0)</f>
        <v>1</v>
      </c>
      <c r="D38">
        <f>IF(Calculator!$C$4=Calculation!A38,1,0)</f>
        <v>0</v>
      </c>
      <c r="E38">
        <f t="shared" si="1"/>
        <v>1</v>
      </c>
      <c r="F38" s="16">
        <f>Nevada!E7</f>
        <v>167.68848979591834</v>
      </c>
    </row>
    <row r="39" spans="1:6" x14ac:dyDescent="0.35">
      <c r="A39">
        <v>2</v>
      </c>
      <c r="B39" s="16">
        <f>ROUND(Nevada!$A$8,0)</f>
        <v>1109</v>
      </c>
      <c r="C39">
        <f>IF(Calculator!$A$4&lt;=Calculation!B39,1,0)</f>
        <v>1</v>
      </c>
      <c r="D39">
        <f>IF(Calculator!$C$4=Calculation!A39,1,0)</f>
        <v>0</v>
      </c>
      <c r="E39">
        <f t="shared" si="1"/>
        <v>1</v>
      </c>
      <c r="F39" s="16">
        <f>Nevada!E8</f>
        <v>175.89225191326528</v>
      </c>
    </row>
    <row r="40" spans="1:6" x14ac:dyDescent="0.35">
      <c r="A40">
        <v>2</v>
      </c>
      <c r="B40" s="16">
        <f>ROUND(Nevada!$A$9,0)</f>
        <v>1143</v>
      </c>
      <c r="C40">
        <f>IF(Calculator!$A$4&lt;=Calculation!B40,1,0)</f>
        <v>1</v>
      </c>
      <c r="D40">
        <f>IF(Calculator!$C$4=Calculation!A40,1,0)</f>
        <v>0</v>
      </c>
      <c r="E40">
        <f t="shared" si="1"/>
        <v>1</v>
      </c>
      <c r="F40" s="16">
        <f>Nevada!E9</f>
        <v>184.27561989795913</v>
      </c>
    </row>
    <row r="41" spans="1:6" x14ac:dyDescent="0.35">
      <c r="A41">
        <v>2</v>
      </c>
      <c r="B41" s="16">
        <f>ROUND(Nevada!$A$10,0)</f>
        <v>1177</v>
      </c>
      <c r="C41">
        <f>IF(Calculator!$A$4&lt;=Calculation!B41,1,0)</f>
        <v>1</v>
      </c>
      <c r="D41">
        <f>IF(Calculator!$C$4=Calculation!A41,1,0)</f>
        <v>0</v>
      </c>
      <c r="E41">
        <f t="shared" si="1"/>
        <v>1</v>
      </c>
      <c r="F41" s="16">
        <f>Nevada!E10</f>
        <v>192.83859374999994</v>
      </c>
    </row>
    <row r="42" spans="1:6" x14ac:dyDescent="0.35">
      <c r="A42">
        <v>2</v>
      </c>
      <c r="B42" s="16">
        <f>ROUND(Nevada!$A$11,0)</f>
        <v>1210</v>
      </c>
      <c r="C42">
        <f>IF(Calculator!$A$4&lt;=Calculation!B42,1,0)</f>
        <v>1</v>
      </c>
      <c r="D42">
        <f>IF(Calculator!$C$4=Calculation!A42,1,0)</f>
        <v>0</v>
      </c>
      <c r="E42">
        <f t="shared" si="1"/>
        <v>1</v>
      </c>
      <c r="F42" s="16">
        <f>Nevada!E11</f>
        <v>201.58117346938769</v>
      </c>
    </row>
    <row r="43" spans="1:6" x14ac:dyDescent="0.35">
      <c r="A43">
        <v>2</v>
      </c>
      <c r="B43" s="16">
        <f>ROUND(Nevada!$A$12,0)</f>
        <v>1244</v>
      </c>
      <c r="C43">
        <f>IF(Calculator!$A$4&lt;=Calculation!B43,1,0)</f>
        <v>1</v>
      </c>
      <c r="D43">
        <f>IF(Calculator!$C$4=Calculation!A43,1,0)</f>
        <v>0</v>
      </c>
      <c r="E43">
        <f t="shared" si="1"/>
        <v>1</v>
      </c>
      <c r="F43" s="16">
        <f>Nevada!E12</f>
        <v>210.50335905612238</v>
      </c>
    </row>
    <row r="44" spans="1:6" x14ac:dyDescent="0.35">
      <c r="A44">
        <v>2</v>
      </c>
      <c r="B44" s="16">
        <f>ROUND(Nevada!$A$13,0)</f>
        <v>1277</v>
      </c>
      <c r="C44">
        <f>IF(Calculator!$A$4&lt;=Calculation!B44,1,0)</f>
        <v>1</v>
      </c>
      <c r="D44">
        <f>IF(Calculator!$C$4=Calculation!A44,1,0)</f>
        <v>0</v>
      </c>
      <c r="E44">
        <f t="shared" si="1"/>
        <v>1</v>
      </c>
      <c r="F44" s="16">
        <f>Nevada!E13</f>
        <v>219.605150510204</v>
      </c>
    </row>
    <row r="45" spans="1:6" x14ac:dyDescent="0.35">
      <c r="A45">
        <v>2</v>
      </c>
      <c r="B45" s="16">
        <f>ROUND(Nevada!$A$14,0)</f>
        <v>1311</v>
      </c>
      <c r="C45">
        <f>IF(Calculator!$A$4&lt;=Calculation!B45,1,0)</f>
        <v>1</v>
      </c>
      <c r="D45">
        <f>IF(Calculator!$C$4=Calculation!A45,1,0)</f>
        <v>0</v>
      </c>
      <c r="E45">
        <f t="shared" si="1"/>
        <v>1</v>
      </c>
      <c r="F45" s="16">
        <f>Nevada!E14</f>
        <v>228.88654783163256</v>
      </c>
    </row>
    <row r="46" spans="1:6" x14ac:dyDescent="0.35">
      <c r="A46">
        <v>2</v>
      </c>
      <c r="B46" s="16">
        <f>ROUND(Nevada!$A$15,0)</f>
        <v>1345</v>
      </c>
      <c r="C46">
        <f>IF(Calculator!$A$4&lt;=Calculation!B46,1,0)</f>
        <v>1</v>
      </c>
      <c r="D46">
        <f>IF(Calculator!$C$4=Calculation!A46,1,0)</f>
        <v>0</v>
      </c>
      <c r="E46">
        <f t="shared" si="1"/>
        <v>1</v>
      </c>
      <c r="F46" s="16">
        <f>Nevada!E15</f>
        <v>238.34755102040805</v>
      </c>
    </row>
    <row r="47" spans="1:6" x14ac:dyDescent="0.35">
      <c r="A47">
        <v>2</v>
      </c>
      <c r="B47" s="16">
        <f>ROUND(Nevada!$A$16,0)</f>
        <v>1378</v>
      </c>
      <c r="C47">
        <f>IF(Calculator!$A$4&lt;=Calculation!B47,1,0)</f>
        <v>1</v>
      </c>
      <c r="D47">
        <f>IF(Calculator!$C$4=Calculation!A47,1,0)</f>
        <v>0</v>
      </c>
      <c r="E47">
        <f t="shared" si="1"/>
        <v>1</v>
      </c>
      <c r="F47" s="16">
        <f>Nevada!E16</f>
        <v>247.98816007653048</v>
      </c>
    </row>
    <row r="48" spans="1:6" x14ac:dyDescent="0.35">
      <c r="A48">
        <v>2</v>
      </c>
      <c r="B48" s="16">
        <f>ROUND(Nevada!$A$17,0)</f>
        <v>1412</v>
      </c>
      <c r="C48">
        <f>IF(Calculator!$A$4&lt;=Calculation!B48,1,0)</f>
        <v>1</v>
      </c>
      <c r="D48">
        <f>IF(Calculator!$C$4=Calculation!A48,1,0)</f>
        <v>0</v>
      </c>
      <c r="E48">
        <f t="shared" si="1"/>
        <v>1</v>
      </c>
      <c r="F48" s="16">
        <f>Nevada!E17</f>
        <v>257.80837499999984</v>
      </c>
    </row>
    <row r="49" spans="1:6" x14ac:dyDescent="0.35">
      <c r="A49">
        <v>2</v>
      </c>
      <c r="B49" s="16">
        <f>ROUND(Nevada!$A$18,0)</f>
        <v>1445</v>
      </c>
      <c r="C49">
        <f>IF(Calculator!$A$4&lt;=Calculation!B49,1,0)</f>
        <v>1</v>
      </c>
      <c r="D49">
        <f>IF(Calculator!$C$4=Calculation!A49,1,0)</f>
        <v>0</v>
      </c>
      <c r="E49">
        <f t="shared" si="1"/>
        <v>1</v>
      </c>
      <c r="F49" s="16">
        <f>Nevada!E18</f>
        <v>267.80819579081617</v>
      </c>
    </row>
    <row r="50" spans="1:6" x14ac:dyDescent="0.35">
      <c r="A50">
        <v>2</v>
      </c>
      <c r="B50" s="16">
        <f>ROUND(Nevada!$A$19,0)</f>
        <v>1479</v>
      </c>
      <c r="C50">
        <f>IF(Calculator!$A$4&lt;=Calculation!B50,1,0)</f>
        <v>1</v>
      </c>
      <c r="D50">
        <f>IF(Calculator!$C$4=Calculation!A50,1,0)</f>
        <v>0</v>
      </c>
      <c r="E50">
        <f t="shared" si="1"/>
        <v>1</v>
      </c>
      <c r="F50" s="16">
        <f>Nevada!E19</f>
        <v>277.98762244897944</v>
      </c>
    </row>
    <row r="51" spans="1:6" x14ac:dyDescent="0.35">
      <c r="A51">
        <v>2</v>
      </c>
      <c r="B51" s="16">
        <f>ROUND(Nevada!$A$20,0)</f>
        <v>1513</v>
      </c>
      <c r="C51">
        <f>IF(Calculator!$A$4&lt;=Calculation!B51,1,0)</f>
        <v>1</v>
      </c>
      <c r="D51">
        <f>IF(Calculator!$C$4=Calculation!A51,1,0)</f>
        <v>0</v>
      </c>
      <c r="E51">
        <f t="shared" si="1"/>
        <v>1</v>
      </c>
      <c r="F51" s="16">
        <f>Nevada!E20</f>
        <v>288.34665497448958</v>
      </c>
    </row>
    <row r="52" spans="1:6" x14ac:dyDescent="0.35">
      <c r="A52">
        <v>2</v>
      </c>
      <c r="B52" s="16">
        <f>ROUND(Nevada!$A$21,0)</f>
        <v>1546</v>
      </c>
      <c r="C52">
        <f>IF(Calculator!$A$4&lt;=Calculation!B52,1,0)</f>
        <v>1</v>
      </c>
      <c r="D52">
        <f>IF(Calculator!$C$4=Calculation!A52,1,0)</f>
        <v>0</v>
      </c>
      <c r="E52">
        <f t="shared" si="1"/>
        <v>1</v>
      </c>
      <c r="F52" s="16">
        <f>Nevada!E21</f>
        <v>298.88529336734672</v>
      </c>
    </row>
    <row r="53" spans="1:6" x14ac:dyDescent="0.35">
      <c r="A53">
        <v>2</v>
      </c>
      <c r="B53" s="16">
        <f>ROUND(Nevada!$A$22,0)</f>
        <v>1580</v>
      </c>
      <c r="C53">
        <f>IF(Calculator!$A$4&lt;=Calculation!B53,1,0)</f>
        <v>1</v>
      </c>
      <c r="D53">
        <f>IF(Calculator!$C$4=Calculation!A53,1,0)</f>
        <v>0</v>
      </c>
      <c r="E53">
        <f t="shared" si="1"/>
        <v>1</v>
      </c>
      <c r="F53" s="16">
        <f>Nevada!E22</f>
        <v>309.60353762755079</v>
      </c>
    </row>
    <row r="54" spans="1:6" x14ac:dyDescent="0.35">
      <c r="A54">
        <v>2</v>
      </c>
      <c r="B54" s="16">
        <f>ROUND(Nevada!$A$23,0)</f>
        <v>1614</v>
      </c>
      <c r="C54">
        <f>IF(Calculator!$A$4&lt;=Calculation!B54,1,0)</f>
        <v>1</v>
      </c>
      <c r="D54">
        <f>IF(Calculator!$C$4=Calculation!A54,1,0)</f>
        <v>0</v>
      </c>
      <c r="E54">
        <f t="shared" si="1"/>
        <v>1</v>
      </c>
      <c r="F54" s="16">
        <f>Nevada!E23</f>
        <v>320.5013877551018</v>
      </c>
    </row>
    <row r="55" spans="1:6" x14ac:dyDescent="0.35">
      <c r="A55">
        <v>2</v>
      </c>
      <c r="B55" s="16">
        <f>ROUND(Nevada!$A$24,0)</f>
        <v>1647</v>
      </c>
      <c r="C55">
        <f>IF(Calculator!$A$4&lt;=Calculation!B55,1,0)</f>
        <v>1</v>
      </c>
      <c r="D55">
        <f>IF(Calculator!$C$4=Calculation!A55,1,0)</f>
        <v>0</v>
      </c>
      <c r="E55">
        <f t="shared" si="1"/>
        <v>1</v>
      </c>
      <c r="F55" s="16">
        <f>Nevada!E24</f>
        <v>331.57884374999975</v>
      </c>
    </row>
    <row r="56" spans="1:6" x14ac:dyDescent="0.35">
      <c r="A56">
        <v>2</v>
      </c>
      <c r="B56" s="16">
        <f>ROUND(Nevada!$A$25,0)</f>
        <v>1681</v>
      </c>
      <c r="C56">
        <f>IF(Calculator!$A$4&lt;=Calculation!B56,1,0)</f>
        <v>1</v>
      </c>
      <c r="D56">
        <f>IF(Calculator!$C$4=Calculation!A56,1,0)</f>
        <v>0</v>
      </c>
      <c r="E56">
        <f t="shared" si="1"/>
        <v>1</v>
      </c>
      <c r="F56" s="16">
        <f>Nevada!E25</f>
        <v>342.83590561224463</v>
      </c>
    </row>
    <row r="57" spans="1:6" x14ac:dyDescent="0.35">
      <c r="A57">
        <v>2</v>
      </c>
      <c r="B57" s="16">
        <f>ROUND(Nevada!$A$26,0)</f>
        <v>1714</v>
      </c>
      <c r="C57">
        <f>IF(Calculator!$A$4&lt;=Calculation!B57,1,0)</f>
        <v>1</v>
      </c>
      <c r="D57">
        <f>IF(Calculator!$C$4=Calculation!A57,1,0)</f>
        <v>0</v>
      </c>
      <c r="E57">
        <f t="shared" si="1"/>
        <v>1</v>
      </c>
      <c r="F57" s="16">
        <f>Nevada!E26</f>
        <v>354.27257334183645</v>
      </c>
    </row>
    <row r="58" spans="1:6" x14ac:dyDescent="0.35">
      <c r="A58">
        <v>2</v>
      </c>
      <c r="B58" s="16">
        <f>ROUND(Nevada!$A$27,0)</f>
        <v>1748</v>
      </c>
      <c r="C58">
        <f>IF(Calculator!$A$4&lt;=Calculation!B58,1,0)</f>
        <v>1</v>
      </c>
      <c r="D58">
        <f>IF(Calculator!$C$4=Calculation!A58,1,0)</f>
        <v>0</v>
      </c>
      <c r="E58">
        <f t="shared" si="1"/>
        <v>1</v>
      </c>
      <c r="F58" s="16">
        <f>Nevada!E27</f>
        <v>365.8888469387752</v>
      </c>
    </row>
    <row r="59" spans="1:6" x14ac:dyDescent="0.35">
      <c r="A59">
        <v>2</v>
      </c>
      <c r="B59" s="16">
        <f>ROUND(Nevada!$A$28,0)</f>
        <v>1782</v>
      </c>
      <c r="C59">
        <f>IF(Calculator!$A$4&lt;=Calculation!B59,1,0)</f>
        <v>1</v>
      </c>
      <c r="D59">
        <f>IF(Calculator!$C$4=Calculation!A59,1,0)</f>
        <v>0</v>
      </c>
      <c r="E59">
        <f t="shared" si="1"/>
        <v>1</v>
      </c>
      <c r="F59" s="16">
        <f>Nevada!E28</f>
        <v>377.68472640306089</v>
      </c>
    </row>
    <row r="60" spans="1:6" x14ac:dyDescent="0.35">
      <c r="A60">
        <v>2</v>
      </c>
      <c r="B60" s="16">
        <f>ROUND(Nevada!$A$29,0)</f>
        <v>1815</v>
      </c>
      <c r="C60">
        <f>IF(Calculator!$A$4&lt;=Calculation!B60,1,0)</f>
        <v>1</v>
      </c>
      <c r="D60">
        <f>IF(Calculator!$C$4=Calculation!A60,1,0)</f>
        <v>0</v>
      </c>
      <c r="E60">
        <f t="shared" si="1"/>
        <v>1</v>
      </c>
      <c r="F60" s="16">
        <f>Nevada!E29</f>
        <v>389.66021173469352</v>
      </c>
    </row>
    <row r="61" spans="1:6" x14ac:dyDescent="0.35">
      <c r="A61">
        <v>2</v>
      </c>
      <c r="B61" s="16">
        <f>ROUND(Nevada!$A$30,0)</f>
        <v>1849</v>
      </c>
      <c r="C61">
        <f>IF(Calculator!$A$4&lt;=Calculation!B61,1,0)</f>
        <v>1</v>
      </c>
      <c r="D61">
        <f>IF(Calculator!$C$4=Calculation!A61,1,0)</f>
        <v>0</v>
      </c>
      <c r="E61">
        <f t="shared" si="1"/>
        <v>1</v>
      </c>
      <c r="F61" s="16">
        <f>Nevada!E30</f>
        <v>401.81530293367308</v>
      </c>
    </row>
    <row r="62" spans="1:6" x14ac:dyDescent="0.35">
      <c r="A62">
        <v>2</v>
      </c>
      <c r="B62" s="16">
        <f>ROUND(Nevada!$A$31,0)</f>
        <v>1883</v>
      </c>
      <c r="C62">
        <f>IF(Calculator!$A$4&lt;=Calculation!B62,1,0)</f>
        <v>1</v>
      </c>
      <c r="D62">
        <f>IF(Calculator!$C$4=Calculation!A62,1,0)</f>
        <v>0</v>
      </c>
      <c r="E62">
        <f t="shared" si="1"/>
        <v>1</v>
      </c>
      <c r="F62" s="16">
        <f>Nevada!E31</f>
        <v>414.15</v>
      </c>
    </row>
    <row r="63" spans="1:6" x14ac:dyDescent="0.35">
      <c r="A63">
        <v>2</v>
      </c>
      <c r="B63" s="16">
        <v>6000</v>
      </c>
      <c r="C63">
        <f>IF(Calculator!$A$4&lt;=Calculation!B63,1,0)</f>
        <v>1</v>
      </c>
      <c r="D63">
        <f>IF(Calculator!$C$4=Calculation!A63,1,0)</f>
        <v>0</v>
      </c>
      <c r="E63">
        <f t="shared" si="1"/>
        <v>1</v>
      </c>
      <c r="F63" s="16">
        <f>IF(Calculator!$A$4&lt;=6000, Calculator!$A$4*Percentages!$C$3,6000*Percentages!$C$3)</f>
        <v>0</v>
      </c>
    </row>
    <row r="64" spans="1:6" x14ac:dyDescent="0.35">
      <c r="A64">
        <v>2</v>
      </c>
      <c r="B64" s="16">
        <v>10000</v>
      </c>
      <c r="C64">
        <f>IF(Calculator!$A$4&lt;=Calculation!B64,1,0)</f>
        <v>1</v>
      </c>
      <c r="D64">
        <f>IF(Calculator!$C$4=Calculation!A64,1,0)</f>
        <v>0</v>
      </c>
      <c r="E64">
        <f t="shared" si="1"/>
        <v>1</v>
      </c>
      <c r="F64" s="16">
        <f>IF(Calculator!$A$4&lt;=10000,F63+((Calculator!$A$4-6000)*Percentages!$C$4),F63+((10000-6000)*Percentages!$C$4))</f>
        <v>-660</v>
      </c>
    </row>
    <row r="65" spans="1:6" x14ac:dyDescent="0.35">
      <c r="A65">
        <v>2</v>
      </c>
      <c r="B65" s="16">
        <v>1000000000</v>
      </c>
      <c r="C65">
        <f>IF(Calculator!$A$4&lt;=Calculation!B65,1,0)</f>
        <v>1</v>
      </c>
      <c r="D65">
        <f>IF(Calculator!$C$4=Calculation!A65,1,0)</f>
        <v>0</v>
      </c>
      <c r="E65">
        <f t="shared" si="1"/>
        <v>1</v>
      </c>
      <c r="F65" s="16">
        <f>F64+((Calculator!$A$4-10000)*Percentages!$C$5)</f>
        <v>-1260</v>
      </c>
    </row>
    <row r="66" spans="1:6" x14ac:dyDescent="0.35">
      <c r="A66" s="31">
        <v>3</v>
      </c>
      <c r="B66" s="16">
        <f>ROUND(Nevada!$A$3,0)</f>
        <v>941</v>
      </c>
      <c r="C66">
        <f>IF(Calculator!$A$4&lt;=Calculation!B66,1,0)</f>
        <v>1</v>
      </c>
      <c r="D66">
        <f>IF(Calculator!$C$4=Calculation!A66,1,0)</f>
        <v>0</v>
      </c>
      <c r="E66">
        <f>C66+D66</f>
        <v>1</v>
      </c>
      <c r="F66" s="16">
        <f>Nevada!G3</f>
        <v>161.51850000000002</v>
      </c>
    </row>
    <row r="67" spans="1:6" x14ac:dyDescent="0.35">
      <c r="A67" s="31">
        <v>3</v>
      </c>
      <c r="B67" s="16">
        <f>ROUND(Nevada!$A$4,0)</f>
        <v>975</v>
      </c>
      <c r="C67">
        <f>IF(Calculator!$A$4&lt;=Calculation!B67,1,0)</f>
        <v>1</v>
      </c>
      <c r="D67">
        <f>IF(Calculator!$C$4=Calculation!A67,1,0)</f>
        <v>0</v>
      </c>
      <c r="E67">
        <f t="shared" ref="E67:E97" si="2">C67+D67</f>
        <v>1</v>
      </c>
      <c r="F67" s="16">
        <f>Nevada!G4</f>
        <v>170.36480931122452</v>
      </c>
    </row>
    <row r="68" spans="1:6" x14ac:dyDescent="0.35">
      <c r="A68" s="31">
        <v>3</v>
      </c>
      <c r="B68" s="16">
        <f>ROUND(Nevada!$A$5,0)</f>
        <v>1008</v>
      </c>
      <c r="C68">
        <f>IF(Calculator!$A$4&lt;=Calculation!B68,1,0)</f>
        <v>1</v>
      </c>
      <c r="D68">
        <f>IF(Calculator!$C$4=Calculation!A68,1,0)</f>
        <v>0</v>
      </c>
      <c r="E68">
        <f t="shared" si="2"/>
        <v>1</v>
      </c>
      <c r="F68" s="16">
        <f>Nevada!G5</f>
        <v>179.42338010204085</v>
      </c>
    </row>
    <row r="69" spans="1:6" x14ac:dyDescent="0.35">
      <c r="A69" s="31">
        <v>3</v>
      </c>
      <c r="B69" s="16">
        <f>ROUND(Nevada!$A$6,0)</f>
        <v>1042</v>
      </c>
      <c r="C69">
        <f>IF(Calculator!$A$4&lt;=Calculation!B69,1,0)</f>
        <v>1</v>
      </c>
      <c r="D69">
        <f>IF(Calculator!$C$4=Calculation!A69,1,0)</f>
        <v>0</v>
      </c>
      <c r="E69">
        <f t="shared" si="2"/>
        <v>1</v>
      </c>
      <c r="F69" s="16">
        <f>Nevada!G6</f>
        <v>188.69421237244902</v>
      </c>
    </row>
    <row r="70" spans="1:6" x14ac:dyDescent="0.35">
      <c r="A70" s="31">
        <v>3</v>
      </c>
      <c r="B70" s="16">
        <f>ROUND(Nevada!$A$7,0)</f>
        <v>1076</v>
      </c>
      <c r="C70">
        <f>IF(Calculator!$A$4&lt;=Calculation!B70,1,0)</f>
        <v>1</v>
      </c>
      <c r="D70">
        <f>IF(Calculator!$C$4=Calculation!A70,1,0)</f>
        <v>0</v>
      </c>
      <c r="E70">
        <f t="shared" si="2"/>
        <v>1</v>
      </c>
      <c r="F70" s="16">
        <f>Nevada!G7</f>
        <v>198.17730612244898</v>
      </c>
    </row>
    <row r="71" spans="1:6" x14ac:dyDescent="0.35">
      <c r="A71" s="31">
        <v>3</v>
      </c>
      <c r="B71" s="16">
        <f>ROUND(Nevada!$A$8,0)</f>
        <v>1109</v>
      </c>
      <c r="C71">
        <f>IF(Calculator!$A$4&lt;=Calculation!B71,1,0)</f>
        <v>1</v>
      </c>
      <c r="D71">
        <f>IF(Calculator!$C$4=Calculation!A71,1,0)</f>
        <v>0</v>
      </c>
      <c r="E71">
        <f t="shared" si="2"/>
        <v>1</v>
      </c>
      <c r="F71" s="16">
        <f>Nevada!G8</f>
        <v>207.87266135204081</v>
      </c>
    </row>
    <row r="72" spans="1:6" x14ac:dyDescent="0.35">
      <c r="A72" s="31">
        <v>3</v>
      </c>
      <c r="B72" s="16">
        <f>ROUND(Nevada!$A$9,0)</f>
        <v>1143</v>
      </c>
      <c r="C72">
        <f>IF(Calculator!$A$4&lt;=Calculation!B72,1,0)</f>
        <v>1</v>
      </c>
      <c r="D72">
        <f>IF(Calculator!$C$4=Calculation!A72,1,0)</f>
        <v>0</v>
      </c>
      <c r="E72">
        <f t="shared" si="2"/>
        <v>1</v>
      </c>
      <c r="F72" s="16">
        <f>Nevada!G9</f>
        <v>217.78027806122446</v>
      </c>
    </row>
    <row r="73" spans="1:6" x14ac:dyDescent="0.35">
      <c r="A73" s="31">
        <v>3</v>
      </c>
      <c r="B73" s="16">
        <f>ROUND(Nevada!$A$10,0)</f>
        <v>1177</v>
      </c>
      <c r="C73">
        <f>IF(Calculator!$A$4&lt;=Calculation!B73,1,0)</f>
        <v>1</v>
      </c>
      <c r="D73">
        <f>IF(Calculator!$C$4=Calculation!A73,1,0)</f>
        <v>0</v>
      </c>
      <c r="E73">
        <f t="shared" si="2"/>
        <v>1</v>
      </c>
      <c r="F73" s="16">
        <f>Nevada!G10</f>
        <v>227.90015624999995</v>
      </c>
    </row>
    <row r="74" spans="1:6" x14ac:dyDescent="0.35">
      <c r="A74" s="31">
        <v>3</v>
      </c>
      <c r="B74" s="16">
        <f>ROUND(Nevada!$A$11,0)</f>
        <v>1210</v>
      </c>
      <c r="C74">
        <f>IF(Calculator!$A$4&lt;=Calculation!B74,1,0)</f>
        <v>1</v>
      </c>
      <c r="D74">
        <f>IF(Calculator!$C$4=Calculation!A74,1,0)</f>
        <v>0</v>
      </c>
      <c r="E74">
        <f t="shared" si="2"/>
        <v>1</v>
      </c>
      <c r="F74" s="16">
        <f>Nevada!G11</f>
        <v>238.2322959183673</v>
      </c>
    </row>
    <row r="75" spans="1:6" x14ac:dyDescent="0.35">
      <c r="A75" s="31">
        <v>3</v>
      </c>
      <c r="B75" s="16">
        <f>ROUND(Nevada!$A$12,0)</f>
        <v>1244</v>
      </c>
      <c r="C75">
        <f>IF(Calculator!$A$4&lt;=Calculation!B75,1,0)</f>
        <v>1</v>
      </c>
      <c r="D75">
        <f>IF(Calculator!$C$4=Calculation!A75,1,0)</f>
        <v>0</v>
      </c>
      <c r="E75">
        <f t="shared" si="2"/>
        <v>1</v>
      </c>
      <c r="F75" s="16">
        <f>Nevada!G12</f>
        <v>248.77669706632645</v>
      </c>
    </row>
    <row r="76" spans="1:6" x14ac:dyDescent="0.35">
      <c r="A76" s="31">
        <v>3</v>
      </c>
      <c r="B76" s="16">
        <f>ROUND(Nevada!$A$13,0)</f>
        <v>1277</v>
      </c>
      <c r="C76">
        <f>IF(Calculator!$A$4&lt;=Calculation!B76,1,0)</f>
        <v>1</v>
      </c>
      <c r="D76">
        <f>IF(Calculator!$C$4=Calculation!A76,1,0)</f>
        <v>0</v>
      </c>
      <c r="E76">
        <f t="shared" si="2"/>
        <v>1</v>
      </c>
      <c r="F76" s="16">
        <f>Nevada!G13</f>
        <v>259.53335969387746</v>
      </c>
    </row>
    <row r="77" spans="1:6" x14ac:dyDescent="0.35">
      <c r="A77" s="31">
        <v>3</v>
      </c>
      <c r="B77" s="16">
        <f>ROUND(Nevada!$A$14,0)</f>
        <v>1311</v>
      </c>
      <c r="C77">
        <f>IF(Calculator!$A$4&lt;=Calculation!B77,1,0)</f>
        <v>1</v>
      </c>
      <c r="D77">
        <f>IF(Calculator!$C$4=Calculation!A77,1,0)</f>
        <v>0</v>
      </c>
      <c r="E77">
        <f t="shared" si="2"/>
        <v>1</v>
      </c>
      <c r="F77" s="16">
        <f>Nevada!G14</f>
        <v>270.50228380102027</v>
      </c>
    </row>
    <row r="78" spans="1:6" x14ac:dyDescent="0.35">
      <c r="A78" s="31">
        <v>3</v>
      </c>
      <c r="B78" s="16">
        <f>ROUND(Nevada!$A$15,0)</f>
        <v>1345</v>
      </c>
      <c r="C78">
        <f>IF(Calculator!$A$4&lt;=Calculation!B78,1,0)</f>
        <v>1</v>
      </c>
      <c r="D78">
        <f>IF(Calculator!$C$4=Calculation!A78,1,0)</f>
        <v>0</v>
      </c>
      <c r="E78">
        <f t="shared" si="2"/>
        <v>1</v>
      </c>
      <c r="F78" s="16">
        <f>Nevada!G15</f>
        <v>281.68346938775494</v>
      </c>
    </row>
    <row r="79" spans="1:6" x14ac:dyDescent="0.35">
      <c r="A79" s="31">
        <v>3</v>
      </c>
      <c r="B79" s="16">
        <f>ROUND(Nevada!$A$16,0)</f>
        <v>1378</v>
      </c>
      <c r="C79">
        <f>IF(Calculator!$A$4&lt;=Calculation!B79,1,0)</f>
        <v>1</v>
      </c>
      <c r="D79">
        <f>IF(Calculator!$C$4=Calculation!A79,1,0)</f>
        <v>0</v>
      </c>
      <c r="E79">
        <f t="shared" si="2"/>
        <v>1</v>
      </c>
      <c r="F79" s="16">
        <f>Nevada!G16</f>
        <v>293.07691645408147</v>
      </c>
    </row>
    <row r="80" spans="1:6" x14ac:dyDescent="0.35">
      <c r="A80" s="31">
        <v>3</v>
      </c>
      <c r="B80" s="16">
        <f>ROUND(Nevada!$A$17,0)</f>
        <v>1412</v>
      </c>
      <c r="C80">
        <f>IF(Calculator!$A$4&lt;=Calculation!B80,1,0)</f>
        <v>1</v>
      </c>
      <c r="D80">
        <f>IF(Calculator!$C$4=Calculation!A80,1,0)</f>
        <v>0</v>
      </c>
      <c r="E80">
        <f t="shared" si="2"/>
        <v>1</v>
      </c>
      <c r="F80" s="16">
        <f>Nevada!G17</f>
        <v>304.6826249999998</v>
      </c>
    </row>
    <row r="81" spans="1:6" x14ac:dyDescent="0.35">
      <c r="A81" s="31">
        <v>3</v>
      </c>
      <c r="B81" s="16">
        <f>ROUND(Nevada!$A$18,0)</f>
        <v>1445</v>
      </c>
      <c r="C81">
        <f>IF(Calculator!$A$4&lt;=Calculation!B81,1,0)</f>
        <v>1</v>
      </c>
      <c r="D81">
        <f>IF(Calculator!$C$4=Calculation!A81,1,0)</f>
        <v>0</v>
      </c>
      <c r="E81">
        <f t="shared" si="2"/>
        <v>1</v>
      </c>
      <c r="F81" s="16">
        <f>Nevada!G18</f>
        <v>316.50059502550999</v>
      </c>
    </row>
    <row r="82" spans="1:6" x14ac:dyDescent="0.35">
      <c r="A82" s="31">
        <v>3</v>
      </c>
      <c r="B82" s="16">
        <f>ROUND(Nevada!$A$19,0)</f>
        <v>1479</v>
      </c>
      <c r="C82">
        <f>IF(Calculator!$A$4&lt;=Calculation!B82,1,0)</f>
        <v>1</v>
      </c>
      <c r="D82">
        <f>IF(Calculator!$C$4=Calculation!A82,1,0)</f>
        <v>0</v>
      </c>
      <c r="E82">
        <f t="shared" si="2"/>
        <v>1</v>
      </c>
      <c r="F82" s="16">
        <f>Nevada!G19</f>
        <v>328.53082653061205</v>
      </c>
    </row>
    <row r="83" spans="1:6" x14ac:dyDescent="0.35">
      <c r="A83" s="31">
        <v>3</v>
      </c>
      <c r="B83" s="16">
        <f>ROUND(Nevada!$A$20,0)</f>
        <v>1513</v>
      </c>
      <c r="C83">
        <f>IF(Calculator!$A$4&lt;=Calculation!B83,1,0)</f>
        <v>1</v>
      </c>
      <c r="D83">
        <f>IF(Calculator!$C$4=Calculation!A83,1,0)</f>
        <v>0</v>
      </c>
      <c r="E83">
        <f t="shared" si="2"/>
        <v>1</v>
      </c>
      <c r="F83" s="16">
        <f>Nevada!G20</f>
        <v>340.7733195153059</v>
      </c>
    </row>
    <row r="84" spans="1:6" x14ac:dyDescent="0.35">
      <c r="A84" s="31">
        <v>3</v>
      </c>
      <c r="B84" s="16">
        <f>ROUND(Nevada!$A$21,0)</f>
        <v>1546</v>
      </c>
      <c r="C84">
        <f>IF(Calculator!$A$4&lt;=Calculation!B84,1,0)</f>
        <v>1</v>
      </c>
      <c r="D84">
        <f>IF(Calculator!$C$4=Calculation!A84,1,0)</f>
        <v>0</v>
      </c>
      <c r="E84">
        <f t="shared" si="2"/>
        <v>1</v>
      </c>
      <c r="F84" s="16">
        <f>Nevada!G21</f>
        <v>353.22807397959156</v>
      </c>
    </row>
    <row r="85" spans="1:6" x14ac:dyDescent="0.35">
      <c r="A85" s="31">
        <v>3</v>
      </c>
      <c r="B85" s="16">
        <f>ROUND(Nevada!$A$22,0)</f>
        <v>1580</v>
      </c>
      <c r="C85">
        <f>IF(Calculator!$A$4&lt;=Calculation!B85,1,0)</f>
        <v>1</v>
      </c>
      <c r="D85">
        <f>IF(Calculator!$C$4=Calculation!A85,1,0)</f>
        <v>0</v>
      </c>
      <c r="E85">
        <f t="shared" si="2"/>
        <v>1</v>
      </c>
      <c r="F85" s="16">
        <f>Nevada!G22</f>
        <v>365.89508992346907</v>
      </c>
    </row>
    <row r="86" spans="1:6" x14ac:dyDescent="0.35">
      <c r="A86" s="31">
        <v>3</v>
      </c>
      <c r="B86" s="16">
        <f>ROUND(Nevada!$A$23,0)</f>
        <v>1614</v>
      </c>
      <c r="C86">
        <f>IF(Calculator!$A$4&lt;=Calculation!B86,1,0)</f>
        <v>1</v>
      </c>
      <c r="D86">
        <f>IF(Calculator!$C$4=Calculation!A86,1,0)</f>
        <v>0</v>
      </c>
      <c r="E86">
        <f t="shared" si="2"/>
        <v>1</v>
      </c>
      <c r="F86" s="16">
        <f>Nevada!G23</f>
        <v>378.77436734693845</v>
      </c>
    </row>
    <row r="87" spans="1:6" x14ac:dyDescent="0.35">
      <c r="A87" s="31">
        <v>3</v>
      </c>
      <c r="B87" s="16">
        <f>ROUND(Nevada!$A$24,0)</f>
        <v>1647</v>
      </c>
      <c r="C87">
        <f>IF(Calculator!$A$4&lt;=Calculation!B87,1,0)</f>
        <v>1</v>
      </c>
      <c r="D87">
        <f>IF(Calculator!$C$4=Calculation!A87,1,0)</f>
        <v>0</v>
      </c>
      <c r="E87">
        <f t="shared" si="2"/>
        <v>1</v>
      </c>
      <c r="F87" s="16">
        <f>Nevada!G24</f>
        <v>391.86590624999968</v>
      </c>
    </row>
    <row r="88" spans="1:6" x14ac:dyDescent="0.35">
      <c r="A88" s="31">
        <v>3</v>
      </c>
      <c r="B88" s="16">
        <f>ROUND(Nevada!$A$25,0)</f>
        <v>1681</v>
      </c>
      <c r="C88">
        <f>IF(Calculator!$A$4&lt;=Calculation!B88,1,0)</f>
        <v>1</v>
      </c>
      <c r="D88">
        <f>IF(Calculator!$C$4=Calculation!A88,1,0)</f>
        <v>0</v>
      </c>
      <c r="E88">
        <f t="shared" si="2"/>
        <v>1</v>
      </c>
      <c r="F88" s="16">
        <f>Nevada!G25</f>
        <v>405.16970663265272</v>
      </c>
    </row>
    <row r="89" spans="1:6" x14ac:dyDescent="0.35">
      <c r="A89" s="31">
        <v>3</v>
      </c>
      <c r="B89" s="16">
        <f>ROUND(Nevada!$A$26,0)</f>
        <v>1714</v>
      </c>
      <c r="C89">
        <f>IF(Calculator!$A$4&lt;=Calculation!B89,1,0)</f>
        <v>1</v>
      </c>
      <c r="D89">
        <f>IF(Calculator!$C$4=Calculation!A89,1,0)</f>
        <v>0</v>
      </c>
      <c r="E89">
        <f t="shared" si="2"/>
        <v>1</v>
      </c>
      <c r="F89" s="16">
        <f>Nevada!G26</f>
        <v>418.68576849489756</v>
      </c>
    </row>
    <row r="90" spans="1:6" x14ac:dyDescent="0.35">
      <c r="A90" s="31">
        <v>3</v>
      </c>
      <c r="B90" s="16">
        <f>ROUND(Nevada!$A$27,0)</f>
        <v>1748</v>
      </c>
      <c r="C90">
        <f>IF(Calculator!$A$4&lt;=Calculation!B90,1,0)</f>
        <v>1</v>
      </c>
      <c r="D90">
        <f>IF(Calculator!$C$4=Calculation!A90,1,0)</f>
        <v>0</v>
      </c>
      <c r="E90">
        <f t="shared" si="2"/>
        <v>1</v>
      </c>
      <c r="F90" s="16">
        <f>Nevada!G27</f>
        <v>432.41409183673426</v>
      </c>
    </row>
    <row r="91" spans="1:6" x14ac:dyDescent="0.35">
      <c r="A91" s="31">
        <v>3</v>
      </c>
      <c r="B91" s="16">
        <f>ROUND(Nevada!$A$28,0)</f>
        <v>1782</v>
      </c>
      <c r="C91">
        <f>IF(Calculator!$A$4&lt;=Calculation!B91,1,0)</f>
        <v>1</v>
      </c>
      <c r="D91">
        <f>IF(Calculator!$C$4=Calculation!A91,1,0)</f>
        <v>0</v>
      </c>
      <c r="E91">
        <f t="shared" si="2"/>
        <v>1</v>
      </c>
      <c r="F91" s="16">
        <f>Nevada!G28</f>
        <v>446.35467665816282</v>
      </c>
    </row>
    <row r="92" spans="1:6" x14ac:dyDescent="0.35">
      <c r="A92" s="31">
        <v>3</v>
      </c>
      <c r="B92" s="16">
        <f>ROUND(Nevada!$A$29,0)</f>
        <v>1815</v>
      </c>
      <c r="C92">
        <f>IF(Calculator!$A$4&lt;=Calculation!B92,1,0)</f>
        <v>1</v>
      </c>
      <c r="D92">
        <f>IF(Calculator!$C$4=Calculation!A92,1,0)</f>
        <v>0</v>
      </c>
      <c r="E92">
        <f t="shared" si="2"/>
        <v>1</v>
      </c>
      <c r="F92" s="16">
        <f>Nevada!G29</f>
        <v>460.50752295918318</v>
      </c>
    </row>
    <row r="93" spans="1:6" x14ac:dyDescent="0.35">
      <c r="A93" s="31">
        <v>3</v>
      </c>
      <c r="B93" s="16">
        <f>ROUND(Nevada!$A$30,0)</f>
        <v>1849</v>
      </c>
      <c r="C93">
        <f>IF(Calculator!$A$4&lt;=Calculation!B93,1,0)</f>
        <v>1</v>
      </c>
      <c r="D93">
        <f>IF(Calculator!$C$4=Calculation!A93,1,0)</f>
        <v>0</v>
      </c>
      <c r="E93">
        <f t="shared" si="2"/>
        <v>1</v>
      </c>
      <c r="F93" s="16">
        <f>Nevada!G30</f>
        <v>474.8726307397954</v>
      </c>
    </row>
    <row r="94" spans="1:6" x14ac:dyDescent="0.35">
      <c r="A94" s="31">
        <v>3</v>
      </c>
      <c r="B94" s="16">
        <f>ROUND(Nevada!$A$31,0)</f>
        <v>1883</v>
      </c>
      <c r="C94">
        <f>IF(Calculator!$A$4&lt;=Calculation!B94,1,0)</f>
        <v>1</v>
      </c>
      <c r="D94">
        <f>IF(Calculator!$C$4=Calculation!A94,1,0)</f>
        <v>0</v>
      </c>
      <c r="E94">
        <f t="shared" si="2"/>
        <v>1</v>
      </c>
      <c r="F94" s="16">
        <f>Nevada!G31</f>
        <v>489.45</v>
      </c>
    </row>
    <row r="95" spans="1:6" x14ac:dyDescent="0.35">
      <c r="A95" s="31">
        <v>3</v>
      </c>
      <c r="B95" s="16">
        <v>6000</v>
      </c>
      <c r="C95">
        <f>IF(Calculator!$A$4&lt;=Calculation!B95,1,0)</f>
        <v>1</v>
      </c>
      <c r="D95">
        <f>IF(Calculator!$C$4=Calculation!A95,1,0)</f>
        <v>0</v>
      </c>
      <c r="E95">
        <f t="shared" si="2"/>
        <v>1</v>
      </c>
      <c r="F95" s="16">
        <f>IF(Calculator!$A$4&lt;=6000, Calculator!$A$4*Percentages!$D$3,6000*Percentages!$D$3)</f>
        <v>0</v>
      </c>
    </row>
    <row r="96" spans="1:6" x14ac:dyDescent="0.35">
      <c r="A96" s="31">
        <v>3</v>
      </c>
      <c r="B96" s="16">
        <v>10000</v>
      </c>
      <c r="C96">
        <f>IF(Calculator!$A$4&lt;=Calculation!B96,1,0)</f>
        <v>1</v>
      </c>
      <c r="D96">
        <f>IF(Calculator!$C$4=Calculation!A96,1,0)</f>
        <v>0</v>
      </c>
      <c r="E96">
        <f t="shared" si="2"/>
        <v>1</v>
      </c>
      <c r="F96" s="16">
        <f>IF(Calculator!$A$4&lt;=10000,F95+((Calculator!$A$4-6000)*Percentages!$D$4),F95+((10000-6000)*Percentages!$D$4))</f>
        <v>-780</v>
      </c>
    </row>
    <row r="97" spans="1:6" x14ac:dyDescent="0.35">
      <c r="A97" s="31">
        <v>3</v>
      </c>
      <c r="B97" s="16">
        <v>1000000000</v>
      </c>
      <c r="C97">
        <f>IF(Calculator!$A$4&lt;=Calculation!B97,1,0)</f>
        <v>1</v>
      </c>
      <c r="D97">
        <f>IF(Calculator!$C$4=Calculation!A97,1,0)</f>
        <v>0</v>
      </c>
      <c r="E97">
        <f t="shared" si="2"/>
        <v>1</v>
      </c>
      <c r="F97" s="16">
        <f>F96+((Calculator!$A$4-10000)*Percentages!$D$5)</f>
        <v>-1380</v>
      </c>
    </row>
    <row r="98" spans="1:6" x14ac:dyDescent="0.35">
      <c r="A98">
        <v>4</v>
      </c>
      <c r="B98" s="16">
        <f>ROUND(Nevada!$A$3,0)</f>
        <v>941</v>
      </c>
      <c r="C98">
        <f>IF(Calculator!$A$4&lt;=Calculation!B98,1,0)</f>
        <v>1</v>
      </c>
      <c r="D98">
        <f>IF(Calculator!$C$4=Calculation!A98,1,0)</f>
        <v>0</v>
      </c>
      <c r="E98">
        <f>C98+D98</f>
        <v>1</v>
      </c>
      <c r="F98" s="16">
        <f>Nevada!I3</f>
        <v>173.94300000000001</v>
      </c>
    </row>
    <row r="99" spans="1:6" x14ac:dyDescent="0.35">
      <c r="A99">
        <v>4</v>
      </c>
      <c r="B99" s="16">
        <f>ROUND(Nevada!$A$4,0)</f>
        <v>975</v>
      </c>
      <c r="C99">
        <f>IF(Calculator!$A$4&lt;=Calculation!B99,1,0)</f>
        <v>1</v>
      </c>
      <c r="D99">
        <f>IF(Calculator!$C$4=Calculation!A99,1,0)</f>
        <v>0</v>
      </c>
      <c r="E99">
        <f t="shared" ref="E99:E129" si="3">C99+D99</f>
        <v>1</v>
      </c>
      <c r="F99" s="16">
        <f>Nevada!I4</f>
        <v>183.46979464285718</v>
      </c>
    </row>
    <row r="100" spans="1:6" x14ac:dyDescent="0.35">
      <c r="A100">
        <v>4</v>
      </c>
      <c r="B100" s="16">
        <f>ROUND(Nevada!$A$5,0)</f>
        <v>1008</v>
      </c>
      <c r="C100">
        <f>IF(Calculator!$A$4&lt;=Calculation!B100,1,0)</f>
        <v>1</v>
      </c>
      <c r="D100">
        <f>IF(Calculator!$C$4=Calculation!A100,1,0)</f>
        <v>0</v>
      </c>
      <c r="E100">
        <f t="shared" si="3"/>
        <v>1</v>
      </c>
      <c r="F100" s="16">
        <f>Nevada!I5</f>
        <v>193.22517857142861</v>
      </c>
    </row>
    <row r="101" spans="1:6" x14ac:dyDescent="0.35">
      <c r="A101">
        <v>4</v>
      </c>
      <c r="B101" s="16">
        <f>ROUND(Nevada!$A$6,0)</f>
        <v>1042</v>
      </c>
      <c r="C101">
        <f>IF(Calculator!$A$4&lt;=Calculation!B101,1,0)</f>
        <v>1</v>
      </c>
      <c r="D101">
        <f>IF(Calculator!$C$4=Calculation!A101,1,0)</f>
        <v>0</v>
      </c>
      <c r="E101">
        <f t="shared" si="3"/>
        <v>1</v>
      </c>
      <c r="F101" s="16">
        <f>Nevada!I6</f>
        <v>203.20915178571434</v>
      </c>
    </row>
    <row r="102" spans="1:6" x14ac:dyDescent="0.35">
      <c r="A102">
        <v>4</v>
      </c>
      <c r="B102" s="16">
        <f>ROUND(Nevada!$A$7,0)</f>
        <v>1076</v>
      </c>
      <c r="C102">
        <f>IF(Calculator!$A$4&lt;=Calculation!B102,1,0)</f>
        <v>1</v>
      </c>
      <c r="D102">
        <f>IF(Calculator!$C$4=Calculation!A102,1,0)</f>
        <v>0</v>
      </c>
      <c r="E102">
        <f t="shared" si="3"/>
        <v>1</v>
      </c>
      <c r="F102" s="16">
        <f>Nevada!I7</f>
        <v>213.42171428571433</v>
      </c>
    </row>
    <row r="103" spans="1:6" x14ac:dyDescent="0.35">
      <c r="A103">
        <v>4</v>
      </c>
      <c r="B103" s="16">
        <f>ROUND(Nevada!$A$8,0)</f>
        <v>1109</v>
      </c>
      <c r="C103">
        <f>IF(Calculator!$A$4&lt;=Calculation!B103,1,0)</f>
        <v>1</v>
      </c>
      <c r="D103">
        <f>IF(Calculator!$C$4=Calculation!A103,1,0)</f>
        <v>0</v>
      </c>
      <c r="E103">
        <f t="shared" si="3"/>
        <v>1</v>
      </c>
      <c r="F103" s="16">
        <f>Nevada!I8</f>
        <v>223.86286607142861</v>
      </c>
    </row>
    <row r="104" spans="1:6" x14ac:dyDescent="0.35">
      <c r="A104">
        <v>4</v>
      </c>
      <c r="B104" s="16">
        <f>ROUND(Nevada!$A$9,0)</f>
        <v>1143</v>
      </c>
      <c r="C104">
        <f>IF(Calculator!$A$4&lt;=Calculation!B104,1,0)</f>
        <v>1</v>
      </c>
      <c r="D104">
        <f>IF(Calculator!$C$4=Calculation!A104,1,0)</f>
        <v>0</v>
      </c>
      <c r="E104">
        <f t="shared" si="3"/>
        <v>1</v>
      </c>
      <c r="F104" s="16">
        <f>Nevada!I9</f>
        <v>234.53260714285719</v>
      </c>
    </row>
    <row r="105" spans="1:6" x14ac:dyDescent="0.35">
      <c r="A105">
        <v>4</v>
      </c>
      <c r="B105" s="16">
        <f>ROUND(Nevada!$A$10,0)</f>
        <v>1177</v>
      </c>
      <c r="C105">
        <f>IF(Calculator!$A$4&lt;=Calculation!B105,1,0)</f>
        <v>1</v>
      </c>
      <c r="D105">
        <f>IF(Calculator!$C$4=Calculation!A105,1,0)</f>
        <v>0</v>
      </c>
      <c r="E105">
        <f t="shared" si="3"/>
        <v>1</v>
      </c>
      <c r="F105" s="16">
        <f>Nevada!I10</f>
        <v>245.43093750000006</v>
      </c>
    </row>
    <row r="106" spans="1:6" x14ac:dyDescent="0.35">
      <c r="A106">
        <v>4</v>
      </c>
      <c r="B106" s="16">
        <f>ROUND(Nevada!$A$11,0)</f>
        <v>1210</v>
      </c>
      <c r="C106">
        <f>IF(Calculator!$A$4&lt;=Calculation!B106,1,0)</f>
        <v>1</v>
      </c>
      <c r="D106">
        <f>IF(Calculator!$C$4=Calculation!A106,1,0)</f>
        <v>0</v>
      </c>
      <c r="E106">
        <f t="shared" si="3"/>
        <v>1</v>
      </c>
      <c r="F106" s="16">
        <f>Nevada!I11</f>
        <v>256.55785714285719</v>
      </c>
    </row>
    <row r="107" spans="1:6" x14ac:dyDescent="0.35">
      <c r="A107">
        <v>4</v>
      </c>
      <c r="B107" s="16">
        <f>ROUND(Nevada!$A$12,0)</f>
        <v>1244</v>
      </c>
      <c r="C107">
        <f>IF(Calculator!$A$4&lt;=Calculation!B107,1,0)</f>
        <v>1</v>
      </c>
      <c r="D107">
        <f>IF(Calculator!$C$4=Calculation!A107,1,0)</f>
        <v>0</v>
      </c>
      <c r="E107">
        <f t="shared" si="3"/>
        <v>1</v>
      </c>
      <c r="F107" s="16">
        <f>Nevada!I12</f>
        <v>267.91336607142864</v>
      </c>
    </row>
    <row r="108" spans="1:6" x14ac:dyDescent="0.35">
      <c r="A108">
        <v>4</v>
      </c>
      <c r="B108" s="16">
        <f>ROUND(Nevada!$A$13,0)</f>
        <v>1277</v>
      </c>
      <c r="C108">
        <f>IF(Calculator!$A$4&lt;=Calculation!B108,1,0)</f>
        <v>1</v>
      </c>
      <c r="D108">
        <f>IF(Calculator!$C$4=Calculation!A108,1,0)</f>
        <v>0</v>
      </c>
      <c r="E108">
        <f t="shared" si="3"/>
        <v>1</v>
      </c>
      <c r="F108" s="16">
        <f>Nevada!I13</f>
        <v>279.49746428571433</v>
      </c>
    </row>
    <row r="109" spans="1:6" x14ac:dyDescent="0.35">
      <c r="A109">
        <v>4</v>
      </c>
      <c r="B109" s="16">
        <f>ROUND(Nevada!$A$14,0)</f>
        <v>1311</v>
      </c>
      <c r="C109">
        <f>IF(Calculator!$A$4&lt;=Calculation!B109,1,0)</f>
        <v>1</v>
      </c>
      <c r="D109">
        <f>IF(Calculator!$C$4=Calculation!A109,1,0)</f>
        <v>0</v>
      </c>
      <c r="E109">
        <f t="shared" si="3"/>
        <v>1</v>
      </c>
      <c r="F109" s="16">
        <f>Nevada!I14</f>
        <v>291.31015178571431</v>
      </c>
    </row>
    <row r="110" spans="1:6" x14ac:dyDescent="0.35">
      <c r="A110">
        <v>4</v>
      </c>
      <c r="B110" s="16">
        <f>ROUND(Nevada!$A$15,0)</f>
        <v>1345</v>
      </c>
      <c r="C110">
        <f>IF(Calculator!$A$4&lt;=Calculation!B110,1,0)</f>
        <v>1</v>
      </c>
      <c r="D110">
        <f>IF(Calculator!$C$4=Calculation!A110,1,0)</f>
        <v>0</v>
      </c>
      <c r="E110">
        <f t="shared" si="3"/>
        <v>1</v>
      </c>
      <c r="F110" s="16">
        <f>Nevada!I15</f>
        <v>303.35142857142864</v>
      </c>
    </row>
    <row r="111" spans="1:6" x14ac:dyDescent="0.35">
      <c r="A111">
        <v>4</v>
      </c>
      <c r="B111" s="16">
        <f>ROUND(Nevada!$A$16,0)</f>
        <v>1378</v>
      </c>
      <c r="C111">
        <f>IF(Calculator!$A$4&lt;=Calculation!B111,1,0)</f>
        <v>1</v>
      </c>
      <c r="D111">
        <f>IF(Calculator!$C$4=Calculation!A111,1,0)</f>
        <v>0</v>
      </c>
      <c r="E111">
        <f t="shared" si="3"/>
        <v>1</v>
      </c>
      <c r="F111" s="16">
        <f>Nevada!I16</f>
        <v>315.62129464285721</v>
      </c>
    </row>
    <row r="112" spans="1:6" x14ac:dyDescent="0.35">
      <c r="A112">
        <v>4</v>
      </c>
      <c r="B112" s="16">
        <f>ROUND(Nevada!$A$17,0)</f>
        <v>1412</v>
      </c>
      <c r="C112">
        <f>IF(Calculator!$A$4&lt;=Calculation!B112,1,0)</f>
        <v>1</v>
      </c>
      <c r="D112">
        <f>IF(Calculator!$C$4=Calculation!A112,1,0)</f>
        <v>0</v>
      </c>
      <c r="E112">
        <f t="shared" si="3"/>
        <v>1</v>
      </c>
      <c r="F112" s="16">
        <f>Nevada!I17</f>
        <v>328.11975000000007</v>
      </c>
    </row>
    <row r="113" spans="1:6" x14ac:dyDescent="0.35">
      <c r="A113">
        <v>4</v>
      </c>
      <c r="B113" s="16">
        <f>ROUND(Nevada!$A$18,0)</f>
        <v>1445</v>
      </c>
      <c r="C113">
        <f>IF(Calculator!$A$4&lt;=Calculation!B113,1,0)</f>
        <v>1</v>
      </c>
      <c r="D113">
        <f>IF(Calculator!$C$4=Calculation!A113,1,0)</f>
        <v>0</v>
      </c>
      <c r="E113">
        <f t="shared" si="3"/>
        <v>1</v>
      </c>
      <c r="F113" s="16">
        <f>Nevada!I18</f>
        <v>340.84679464285716</v>
      </c>
    </row>
    <row r="114" spans="1:6" x14ac:dyDescent="0.35">
      <c r="A114">
        <v>4</v>
      </c>
      <c r="B114" s="16">
        <f>ROUND(Nevada!$A$19,0)</f>
        <v>1479</v>
      </c>
      <c r="C114">
        <f>IF(Calculator!$A$4&lt;=Calculation!B114,1,0)</f>
        <v>1</v>
      </c>
      <c r="D114">
        <f>IF(Calculator!$C$4=Calculation!A114,1,0)</f>
        <v>0</v>
      </c>
      <c r="E114">
        <f t="shared" si="3"/>
        <v>1</v>
      </c>
      <c r="F114" s="16">
        <f>Nevada!I19</f>
        <v>353.80242857142861</v>
      </c>
    </row>
    <row r="115" spans="1:6" x14ac:dyDescent="0.35">
      <c r="A115">
        <v>4</v>
      </c>
      <c r="B115" s="16">
        <f>ROUND(Nevada!$A$20,0)</f>
        <v>1513</v>
      </c>
      <c r="C115">
        <f>IF(Calculator!$A$4&lt;=Calculation!B115,1,0)</f>
        <v>1</v>
      </c>
      <c r="D115">
        <f>IF(Calculator!$C$4=Calculation!A115,1,0)</f>
        <v>0</v>
      </c>
      <c r="E115">
        <f t="shared" si="3"/>
        <v>1</v>
      </c>
      <c r="F115" s="16">
        <f>Nevada!I20</f>
        <v>366.98665178571434</v>
      </c>
    </row>
    <row r="116" spans="1:6" x14ac:dyDescent="0.35">
      <c r="A116">
        <v>4</v>
      </c>
      <c r="B116" s="16">
        <f>ROUND(Nevada!$A$21,0)</f>
        <v>1546</v>
      </c>
      <c r="C116">
        <f>IF(Calculator!$A$4&lt;=Calculation!B116,1,0)</f>
        <v>1</v>
      </c>
      <c r="D116">
        <f>IF(Calculator!$C$4=Calculation!A116,1,0)</f>
        <v>0</v>
      </c>
      <c r="E116">
        <f t="shared" si="3"/>
        <v>1</v>
      </c>
      <c r="F116" s="16">
        <f>Nevada!I21</f>
        <v>380.39946428571432</v>
      </c>
    </row>
    <row r="117" spans="1:6" x14ac:dyDescent="0.35">
      <c r="A117">
        <v>4</v>
      </c>
      <c r="B117" s="16">
        <f>ROUND(Nevada!$A$22,0)</f>
        <v>1580</v>
      </c>
      <c r="C117">
        <f>IF(Calculator!$A$4&lt;=Calculation!B117,1,0)</f>
        <v>1</v>
      </c>
      <c r="D117">
        <f>IF(Calculator!$C$4=Calculation!A117,1,0)</f>
        <v>0</v>
      </c>
      <c r="E117">
        <f t="shared" si="3"/>
        <v>1</v>
      </c>
      <c r="F117" s="16">
        <f>Nevada!I22</f>
        <v>394.04086607142864</v>
      </c>
    </row>
    <row r="118" spans="1:6" x14ac:dyDescent="0.35">
      <c r="A118">
        <v>4</v>
      </c>
      <c r="B118" s="16">
        <f>ROUND(Nevada!$A$23,0)</f>
        <v>1614</v>
      </c>
      <c r="C118">
        <f>IF(Calculator!$A$4&lt;=Calculation!B118,1,0)</f>
        <v>1</v>
      </c>
      <c r="D118">
        <f>IF(Calculator!$C$4=Calculation!A118,1,0)</f>
        <v>0</v>
      </c>
      <c r="E118">
        <f t="shared" si="3"/>
        <v>1</v>
      </c>
      <c r="F118" s="16">
        <f>Nevada!I23</f>
        <v>407.9108571428572</v>
      </c>
    </row>
    <row r="119" spans="1:6" x14ac:dyDescent="0.35">
      <c r="A119">
        <v>4</v>
      </c>
      <c r="B119" s="16">
        <f>ROUND(Nevada!$A$24,0)</f>
        <v>1647</v>
      </c>
      <c r="C119">
        <f>IF(Calculator!$A$4&lt;=Calculation!B119,1,0)</f>
        <v>1</v>
      </c>
      <c r="D119">
        <f>IF(Calculator!$C$4=Calculation!A119,1,0)</f>
        <v>0</v>
      </c>
      <c r="E119">
        <f t="shared" si="3"/>
        <v>1</v>
      </c>
      <c r="F119" s="16">
        <f>Nevada!I24</f>
        <v>422.00943750000005</v>
      </c>
    </row>
    <row r="120" spans="1:6" x14ac:dyDescent="0.35">
      <c r="A120">
        <v>4</v>
      </c>
      <c r="B120" s="16">
        <f>ROUND(Nevada!$A$25,0)</f>
        <v>1681</v>
      </c>
      <c r="C120">
        <f>IF(Calculator!$A$4&lt;=Calculation!B120,1,0)</f>
        <v>1</v>
      </c>
      <c r="D120">
        <f>IF(Calculator!$C$4=Calculation!A120,1,0)</f>
        <v>0</v>
      </c>
      <c r="E120">
        <f t="shared" si="3"/>
        <v>1</v>
      </c>
      <c r="F120" s="16">
        <f>Nevada!I25</f>
        <v>436.33660714285719</v>
      </c>
    </row>
    <row r="121" spans="1:6" x14ac:dyDescent="0.35">
      <c r="A121">
        <v>4</v>
      </c>
      <c r="B121" s="16">
        <f>ROUND(Nevada!$A$26,0)</f>
        <v>1714</v>
      </c>
      <c r="C121">
        <f>IF(Calculator!$A$4&lt;=Calculation!B121,1,0)</f>
        <v>1</v>
      </c>
      <c r="D121">
        <f>IF(Calculator!$C$4=Calculation!A121,1,0)</f>
        <v>0</v>
      </c>
      <c r="E121">
        <f t="shared" si="3"/>
        <v>1</v>
      </c>
      <c r="F121" s="16">
        <f>Nevada!I26</f>
        <v>450.89236607142863</v>
      </c>
    </row>
    <row r="122" spans="1:6" x14ac:dyDescent="0.35">
      <c r="A122">
        <v>4</v>
      </c>
      <c r="B122" s="16">
        <f>ROUND(Nevada!$A$27,0)</f>
        <v>1748</v>
      </c>
      <c r="C122">
        <f>IF(Calculator!$A$4&lt;=Calculation!B122,1,0)</f>
        <v>1</v>
      </c>
      <c r="D122">
        <f>IF(Calculator!$C$4=Calculation!A122,1,0)</f>
        <v>0</v>
      </c>
      <c r="E122">
        <f t="shared" si="3"/>
        <v>1</v>
      </c>
      <c r="F122" s="16">
        <f>Nevada!I27</f>
        <v>465.67671428571435</v>
      </c>
    </row>
    <row r="123" spans="1:6" x14ac:dyDescent="0.35">
      <c r="A123">
        <v>4</v>
      </c>
      <c r="B123" s="16">
        <f>ROUND(Nevada!$A$28,0)</f>
        <v>1782</v>
      </c>
      <c r="C123">
        <f>IF(Calculator!$A$4&lt;=Calculation!B123,1,0)</f>
        <v>1</v>
      </c>
      <c r="D123">
        <f>IF(Calculator!$C$4=Calculation!A123,1,0)</f>
        <v>0</v>
      </c>
      <c r="E123">
        <f t="shared" si="3"/>
        <v>1</v>
      </c>
      <c r="F123" s="16">
        <f>Nevada!I28</f>
        <v>480.68965178571437</v>
      </c>
    </row>
    <row r="124" spans="1:6" x14ac:dyDescent="0.35">
      <c r="A124">
        <v>4</v>
      </c>
      <c r="B124" s="16">
        <f>ROUND(Nevada!$A$29,0)</f>
        <v>1815</v>
      </c>
      <c r="C124">
        <f>IF(Calculator!$A$4&lt;=Calculation!B124,1,0)</f>
        <v>1</v>
      </c>
      <c r="D124">
        <f>IF(Calculator!$C$4=Calculation!A124,1,0)</f>
        <v>0</v>
      </c>
      <c r="E124">
        <f t="shared" si="3"/>
        <v>1</v>
      </c>
      <c r="F124" s="16">
        <f>Nevada!I29</f>
        <v>495.93117857142863</v>
      </c>
    </row>
    <row r="125" spans="1:6" x14ac:dyDescent="0.35">
      <c r="A125">
        <v>4</v>
      </c>
      <c r="B125" s="16">
        <f>ROUND(Nevada!$A$30,0)</f>
        <v>1849</v>
      </c>
      <c r="C125">
        <f>IF(Calculator!$A$4&lt;=Calculation!B125,1,0)</f>
        <v>1</v>
      </c>
      <c r="D125">
        <f>IF(Calculator!$C$4=Calculation!A125,1,0)</f>
        <v>0</v>
      </c>
      <c r="E125">
        <f t="shared" si="3"/>
        <v>1</v>
      </c>
      <c r="F125" s="16">
        <f>Nevada!I30</f>
        <v>511.40129464285724</v>
      </c>
    </row>
    <row r="126" spans="1:6" x14ac:dyDescent="0.35">
      <c r="A126">
        <v>4</v>
      </c>
      <c r="B126" s="16">
        <f>ROUND(Nevada!$A$31,0)</f>
        <v>1883</v>
      </c>
      <c r="C126">
        <f>IF(Calculator!$A$4&lt;=Calculation!B126,1,0)</f>
        <v>1</v>
      </c>
      <c r="D126">
        <f>IF(Calculator!$C$4=Calculation!A126,1,0)</f>
        <v>0</v>
      </c>
      <c r="E126">
        <f t="shared" si="3"/>
        <v>1</v>
      </c>
      <c r="F126" s="16">
        <f>Nevada!I31</f>
        <v>527.1</v>
      </c>
    </row>
    <row r="127" spans="1:6" x14ac:dyDescent="0.35">
      <c r="A127">
        <v>4</v>
      </c>
      <c r="B127" s="16">
        <v>6000</v>
      </c>
      <c r="C127">
        <f>IF(Calculator!$A$4&lt;=Calculation!B127,1,0)</f>
        <v>1</v>
      </c>
      <c r="D127">
        <f>IF(Calculator!$C$4=Calculation!A127,1,0)</f>
        <v>0</v>
      </c>
      <c r="E127">
        <f t="shared" si="3"/>
        <v>1</v>
      </c>
      <c r="F127" s="16">
        <f>IF(Calculator!$A$4&lt;=6000, Calculator!$A$4*Percentages!$E$3,6000*Percentages!$E$3)</f>
        <v>0</v>
      </c>
    </row>
    <row r="128" spans="1:6" x14ac:dyDescent="0.35">
      <c r="A128">
        <v>4</v>
      </c>
      <c r="B128" s="16">
        <v>10000</v>
      </c>
      <c r="C128">
        <f>IF(Calculator!$A$4&lt;=Calculation!B128,1,0)</f>
        <v>1</v>
      </c>
      <c r="D128">
        <f>IF(Calculator!$C$4=Calculation!A128,1,0)</f>
        <v>0</v>
      </c>
      <c r="E128">
        <f t="shared" si="3"/>
        <v>1</v>
      </c>
      <c r="F128" s="16">
        <f>IF(Calculator!$A$4&lt;=10000,F127+((Calculator!$A$4-6000)*Percentages!$E$4),F127+((10000-6000)*Percentages!$E$4))</f>
        <v>-840.00000000000011</v>
      </c>
    </row>
    <row r="129" spans="1:6" x14ac:dyDescent="0.35">
      <c r="A129">
        <v>4</v>
      </c>
      <c r="B129" s="16">
        <v>1000000000</v>
      </c>
      <c r="C129">
        <f>IF(Calculator!$A$4&lt;=Calculation!B129,1,0)</f>
        <v>1</v>
      </c>
      <c r="D129">
        <f>IF(Calculator!$C$4=Calculation!A129,1,0)</f>
        <v>0</v>
      </c>
      <c r="E129">
        <f t="shared" si="3"/>
        <v>1</v>
      </c>
      <c r="F129" s="16">
        <f>F128+((Calculator!$A$4-10000)*Percentages!$E$5)</f>
        <v>-1540.0000000000002</v>
      </c>
    </row>
    <row r="130" spans="1:6" x14ac:dyDescent="0.35">
      <c r="A130" s="31">
        <v>5</v>
      </c>
      <c r="B130" s="16">
        <f>ROUND(Nevada!$A$3,0)</f>
        <v>941</v>
      </c>
      <c r="C130">
        <f>IF(Calculator!$A$4&lt;=Calculation!B130,1,0)</f>
        <v>1</v>
      </c>
      <c r="D130">
        <f>IF(Calculator!$C$4=Calculation!A130,1,0)</f>
        <v>0</v>
      </c>
      <c r="E130">
        <f>C130+D130</f>
        <v>1</v>
      </c>
      <c r="F130" s="16">
        <f>Nevada!K3</f>
        <v>186.36750000000001</v>
      </c>
    </row>
    <row r="131" spans="1:6" x14ac:dyDescent="0.35">
      <c r="A131" s="31">
        <v>5</v>
      </c>
      <c r="B131" s="16">
        <f>ROUND(Nevada!$A$4,0)</f>
        <v>975</v>
      </c>
      <c r="C131">
        <f>IF(Calculator!$A$4&lt;=Calculation!B131,1,0)</f>
        <v>1</v>
      </c>
      <c r="D131">
        <f>IF(Calculator!$C$4=Calculation!A131,1,0)</f>
        <v>0</v>
      </c>
      <c r="E131">
        <f t="shared" ref="E131:E161" si="4">C131+D131</f>
        <v>1</v>
      </c>
      <c r="F131" s="16">
        <f>Nevada!K4</f>
        <v>196.57477997448981</v>
      </c>
    </row>
    <row r="132" spans="1:6" x14ac:dyDescent="0.35">
      <c r="A132" s="31">
        <v>5</v>
      </c>
      <c r="B132" s="16">
        <f>ROUND(Nevada!$A$5,0)</f>
        <v>1008</v>
      </c>
      <c r="C132">
        <f>IF(Calculator!$A$4&lt;=Calculation!B132,1,0)</f>
        <v>1</v>
      </c>
      <c r="D132">
        <f>IF(Calculator!$C$4=Calculation!A132,1,0)</f>
        <v>0</v>
      </c>
      <c r="E132">
        <f t="shared" si="4"/>
        <v>1</v>
      </c>
      <c r="F132" s="16">
        <f>Nevada!K5</f>
        <v>207.02697704081635</v>
      </c>
    </row>
    <row r="133" spans="1:6" x14ac:dyDescent="0.35">
      <c r="A133" s="31">
        <v>5</v>
      </c>
      <c r="B133" s="16">
        <f>ROUND(Nevada!$A$6,0)</f>
        <v>1042</v>
      </c>
      <c r="C133">
        <f>IF(Calculator!$A$4&lt;=Calculation!B133,1,0)</f>
        <v>1</v>
      </c>
      <c r="D133">
        <f>IF(Calculator!$C$4=Calculation!A133,1,0)</f>
        <v>0</v>
      </c>
      <c r="E133">
        <f t="shared" si="4"/>
        <v>1</v>
      </c>
      <c r="F133" s="16">
        <f>Nevada!K6</f>
        <v>217.72409119897958</v>
      </c>
    </row>
    <row r="134" spans="1:6" x14ac:dyDescent="0.35">
      <c r="A134" s="31">
        <v>5</v>
      </c>
      <c r="B134" s="16">
        <f>ROUND(Nevada!$A$7,0)</f>
        <v>1076</v>
      </c>
      <c r="C134">
        <f>IF(Calculator!$A$4&lt;=Calculation!B134,1,0)</f>
        <v>1</v>
      </c>
      <c r="D134">
        <f>IF(Calculator!$C$4=Calculation!A134,1,0)</f>
        <v>0</v>
      </c>
      <c r="E134">
        <f t="shared" si="4"/>
        <v>1</v>
      </c>
      <c r="F134" s="16">
        <f>Nevada!K7</f>
        <v>228.66612244897956</v>
      </c>
    </row>
    <row r="135" spans="1:6" x14ac:dyDescent="0.35">
      <c r="A135" s="31">
        <v>5</v>
      </c>
      <c r="B135" s="16">
        <f>ROUND(Nevada!$A$8,0)</f>
        <v>1109</v>
      </c>
      <c r="C135">
        <f>IF(Calculator!$A$4&lt;=Calculation!B135,1,0)</f>
        <v>1</v>
      </c>
      <c r="D135">
        <f>IF(Calculator!$C$4=Calculation!A135,1,0)</f>
        <v>0</v>
      </c>
      <c r="E135">
        <f t="shared" si="4"/>
        <v>1</v>
      </c>
      <c r="F135" s="16">
        <f>Nevada!K8</f>
        <v>239.85307079081628</v>
      </c>
    </row>
    <row r="136" spans="1:6" x14ac:dyDescent="0.35">
      <c r="A136" s="31">
        <v>5</v>
      </c>
      <c r="B136" s="16">
        <f>ROUND(Nevada!$A$9,0)</f>
        <v>1143</v>
      </c>
      <c r="C136">
        <f>IF(Calculator!$A$4&lt;=Calculation!B136,1,0)</f>
        <v>1</v>
      </c>
      <c r="D136">
        <f>IF(Calculator!$C$4=Calculation!A136,1,0)</f>
        <v>0</v>
      </c>
      <c r="E136">
        <f t="shared" si="4"/>
        <v>1</v>
      </c>
      <c r="F136" s="16">
        <f>Nevada!K9</f>
        <v>251.28493622448971</v>
      </c>
    </row>
    <row r="137" spans="1:6" x14ac:dyDescent="0.35">
      <c r="A137" s="31">
        <v>5</v>
      </c>
      <c r="B137" s="16">
        <f>ROUND(Nevada!$A$10,0)</f>
        <v>1177</v>
      </c>
      <c r="C137">
        <f>IF(Calculator!$A$4&lt;=Calculation!B137,1,0)</f>
        <v>1</v>
      </c>
      <c r="D137">
        <f>IF(Calculator!$C$4=Calculation!A137,1,0)</f>
        <v>0</v>
      </c>
      <c r="E137">
        <f t="shared" si="4"/>
        <v>1</v>
      </c>
      <c r="F137" s="16">
        <f>Nevada!K10</f>
        <v>262.96171874999987</v>
      </c>
    </row>
    <row r="138" spans="1:6" x14ac:dyDescent="0.35">
      <c r="A138" s="31">
        <v>5</v>
      </c>
      <c r="B138" s="16">
        <f>ROUND(Nevada!$A$11,0)</f>
        <v>1210</v>
      </c>
      <c r="C138">
        <f>IF(Calculator!$A$4&lt;=Calculation!B138,1,0)</f>
        <v>1</v>
      </c>
      <c r="D138">
        <f>IF(Calculator!$C$4=Calculation!A138,1,0)</f>
        <v>0</v>
      </c>
      <c r="E138">
        <f t="shared" si="4"/>
        <v>1</v>
      </c>
      <c r="F138" s="16">
        <f>Nevada!K11</f>
        <v>274.88341836734679</v>
      </c>
    </row>
    <row r="139" spans="1:6" x14ac:dyDescent="0.35">
      <c r="A139" s="31">
        <v>5</v>
      </c>
      <c r="B139" s="16">
        <f>ROUND(Nevada!$A$12,0)</f>
        <v>1244</v>
      </c>
      <c r="C139">
        <f>IF(Calculator!$A$4&lt;=Calculation!B139,1,0)</f>
        <v>1</v>
      </c>
      <c r="D139">
        <f>IF(Calculator!$C$4=Calculation!A139,1,0)</f>
        <v>0</v>
      </c>
      <c r="E139">
        <f t="shared" si="4"/>
        <v>1</v>
      </c>
      <c r="F139" s="16">
        <f>Nevada!K12</f>
        <v>287.05003507653049</v>
      </c>
    </row>
    <row r="140" spans="1:6" x14ac:dyDescent="0.35">
      <c r="A140" s="31">
        <v>5</v>
      </c>
      <c r="B140" s="16">
        <f>ROUND(Nevada!$A$13,0)</f>
        <v>1277</v>
      </c>
      <c r="C140">
        <f>IF(Calculator!$A$4&lt;=Calculation!B140,1,0)</f>
        <v>1</v>
      </c>
      <c r="D140">
        <f>IF(Calculator!$C$4=Calculation!A140,1,0)</f>
        <v>0</v>
      </c>
      <c r="E140">
        <f t="shared" si="4"/>
        <v>1</v>
      </c>
      <c r="F140" s="16">
        <f>Nevada!K13</f>
        <v>299.46156887755086</v>
      </c>
    </row>
    <row r="141" spans="1:6" x14ac:dyDescent="0.35">
      <c r="A141" s="31">
        <v>5</v>
      </c>
      <c r="B141" s="16">
        <f>ROUND(Nevada!$A$14,0)</f>
        <v>1311</v>
      </c>
      <c r="C141">
        <f>IF(Calculator!$A$4&lt;=Calculation!B141,1,0)</f>
        <v>1</v>
      </c>
      <c r="D141">
        <f>IF(Calculator!$C$4=Calculation!A141,1,0)</f>
        <v>0</v>
      </c>
      <c r="E141">
        <f t="shared" si="4"/>
        <v>1</v>
      </c>
      <c r="F141" s="16">
        <f>Nevada!K14</f>
        <v>312.11801977040795</v>
      </c>
    </row>
    <row r="142" spans="1:6" x14ac:dyDescent="0.35">
      <c r="A142" s="31">
        <v>5</v>
      </c>
      <c r="B142" s="16">
        <f>ROUND(Nevada!$A$15,0)</f>
        <v>1345</v>
      </c>
      <c r="C142">
        <f>IF(Calculator!$A$4&lt;=Calculation!B142,1,0)</f>
        <v>1</v>
      </c>
      <c r="D142">
        <f>IF(Calculator!$C$4=Calculation!A142,1,0)</f>
        <v>0</v>
      </c>
      <c r="E142">
        <f t="shared" si="4"/>
        <v>1</v>
      </c>
      <c r="F142" s="16">
        <f>Nevada!K15</f>
        <v>325.01938775510183</v>
      </c>
    </row>
    <row r="143" spans="1:6" x14ac:dyDescent="0.35">
      <c r="A143" s="31">
        <v>5</v>
      </c>
      <c r="B143" s="16">
        <f>ROUND(Nevada!$A$16,0)</f>
        <v>1378</v>
      </c>
      <c r="C143">
        <f>IF(Calculator!$A$4&lt;=Calculation!B143,1,0)</f>
        <v>1</v>
      </c>
      <c r="D143">
        <f>IF(Calculator!$C$4=Calculation!A143,1,0)</f>
        <v>0</v>
      </c>
      <c r="E143">
        <f t="shared" si="4"/>
        <v>1</v>
      </c>
      <c r="F143" s="16">
        <f>Nevada!K16</f>
        <v>338.16567283163238</v>
      </c>
    </row>
    <row r="144" spans="1:6" x14ac:dyDescent="0.35">
      <c r="A144" s="31">
        <v>5</v>
      </c>
      <c r="B144" s="16">
        <f>ROUND(Nevada!$A$17,0)</f>
        <v>1412</v>
      </c>
      <c r="C144">
        <f>IF(Calculator!$A$4&lt;=Calculation!B144,1,0)</f>
        <v>1</v>
      </c>
      <c r="D144">
        <f>IF(Calculator!$C$4=Calculation!A144,1,0)</f>
        <v>0</v>
      </c>
      <c r="E144">
        <f t="shared" si="4"/>
        <v>1</v>
      </c>
      <c r="F144" s="16">
        <f>Nevada!K17</f>
        <v>351.55687499999971</v>
      </c>
    </row>
    <row r="145" spans="1:6" x14ac:dyDescent="0.35">
      <c r="A145" s="31">
        <v>5</v>
      </c>
      <c r="B145" s="16">
        <f>ROUND(Nevada!$A$18,0)</f>
        <v>1445</v>
      </c>
      <c r="C145">
        <f>IF(Calculator!$A$4&lt;=Calculation!B145,1,0)</f>
        <v>1</v>
      </c>
      <c r="D145">
        <f>IF(Calculator!$C$4=Calculation!A145,1,0)</f>
        <v>0</v>
      </c>
      <c r="E145">
        <f t="shared" si="4"/>
        <v>1</v>
      </c>
      <c r="F145" s="16">
        <f>Nevada!K18</f>
        <v>365.19299426020382</v>
      </c>
    </row>
    <row r="146" spans="1:6" x14ac:dyDescent="0.35">
      <c r="A146" s="31">
        <v>5</v>
      </c>
      <c r="B146" s="16">
        <f>ROUND(Nevada!$A$19,0)</f>
        <v>1479</v>
      </c>
      <c r="C146">
        <f>IF(Calculator!$A$4&lt;=Calculation!B146,1,0)</f>
        <v>1</v>
      </c>
      <c r="D146">
        <f>IF(Calculator!$C$4=Calculation!A146,1,0)</f>
        <v>0</v>
      </c>
      <c r="E146">
        <f t="shared" si="4"/>
        <v>1</v>
      </c>
      <c r="F146" s="16">
        <f>Nevada!K19</f>
        <v>379.07403061224466</v>
      </c>
    </row>
    <row r="147" spans="1:6" x14ac:dyDescent="0.35">
      <c r="A147" s="31">
        <v>5</v>
      </c>
      <c r="B147" s="16">
        <f>ROUND(Nevada!$A$20,0)</f>
        <v>1513</v>
      </c>
      <c r="C147">
        <f>IF(Calculator!$A$4&lt;=Calculation!B147,1,0)</f>
        <v>1</v>
      </c>
      <c r="D147">
        <f>IF(Calculator!$C$4=Calculation!A147,1,0)</f>
        <v>0</v>
      </c>
      <c r="E147">
        <f t="shared" si="4"/>
        <v>1</v>
      </c>
      <c r="F147" s="16">
        <f>Nevada!K20</f>
        <v>393.19998405612222</v>
      </c>
    </row>
    <row r="148" spans="1:6" x14ac:dyDescent="0.35">
      <c r="A148" s="31">
        <v>5</v>
      </c>
      <c r="B148" s="16">
        <f>ROUND(Nevada!$A$21,0)</f>
        <v>1546</v>
      </c>
      <c r="C148">
        <f>IF(Calculator!$A$4&lt;=Calculation!B148,1,0)</f>
        <v>1</v>
      </c>
      <c r="D148">
        <f>IF(Calculator!$C$4=Calculation!A148,1,0)</f>
        <v>0</v>
      </c>
      <c r="E148">
        <f t="shared" si="4"/>
        <v>1</v>
      </c>
      <c r="F148" s="16">
        <f>Nevada!K21</f>
        <v>407.57085459183651</v>
      </c>
    </row>
    <row r="149" spans="1:6" x14ac:dyDescent="0.35">
      <c r="A149" s="31">
        <v>5</v>
      </c>
      <c r="B149" s="16">
        <f>ROUND(Nevada!$A$22,0)</f>
        <v>1580</v>
      </c>
      <c r="C149">
        <f>IF(Calculator!$A$4&lt;=Calculation!B149,1,0)</f>
        <v>1</v>
      </c>
      <c r="D149">
        <f>IF(Calculator!$C$4=Calculation!A149,1,0)</f>
        <v>0</v>
      </c>
      <c r="E149">
        <f t="shared" si="4"/>
        <v>1</v>
      </c>
      <c r="F149" s="16">
        <f>Nevada!K22</f>
        <v>422.18664221938752</v>
      </c>
    </row>
    <row r="150" spans="1:6" x14ac:dyDescent="0.35">
      <c r="A150" s="31">
        <v>5</v>
      </c>
      <c r="B150" s="16">
        <f>ROUND(Nevada!$A$23,0)</f>
        <v>1614</v>
      </c>
      <c r="C150">
        <f>IF(Calculator!$A$4&lt;=Calculation!B150,1,0)</f>
        <v>1</v>
      </c>
      <c r="D150">
        <f>IF(Calculator!$C$4=Calculation!A150,1,0)</f>
        <v>0</v>
      </c>
      <c r="E150">
        <f t="shared" si="4"/>
        <v>1</v>
      </c>
      <c r="F150" s="16">
        <f>Nevada!K23</f>
        <v>437.04734693877532</v>
      </c>
    </row>
    <row r="151" spans="1:6" x14ac:dyDescent="0.35">
      <c r="A151" s="31">
        <v>5</v>
      </c>
      <c r="B151" s="16">
        <f>ROUND(Nevada!$A$24,0)</f>
        <v>1647</v>
      </c>
      <c r="C151">
        <f>IF(Calculator!$A$4&lt;=Calculation!B151,1,0)</f>
        <v>1</v>
      </c>
      <c r="D151">
        <f>IF(Calculator!$C$4=Calculation!A151,1,0)</f>
        <v>0</v>
      </c>
      <c r="E151">
        <f t="shared" si="4"/>
        <v>1</v>
      </c>
      <c r="F151" s="16">
        <f>Nevada!K24</f>
        <v>452.15296874999979</v>
      </c>
    </row>
    <row r="152" spans="1:6" x14ac:dyDescent="0.35">
      <c r="A152" s="31">
        <v>5</v>
      </c>
      <c r="B152" s="16">
        <f>ROUND(Nevada!$A$25,0)</f>
        <v>1681</v>
      </c>
      <c r="C152">
        <f>IF(Calculator!$A$4&lt;=Calculation!B152,1,0)</f>
        <v>1</v>
      </c>
      <c r="D152">
        <f>IF(Calculator!$C$4=Calculation!A152,1,0)</f>
        <v>0</v>
      </c>
      <c r="E152">
        <f t="shared" si="4"/>
        <v>1</v>
      </c>
      <c r="F152" s="16">
        <f>Nevada!K25</f>
        <v>467.50350765306104</v>
      </c>
    </row>
    <row r="153" spans="1:6" x14ac:dyDescent="0.35">
      <c r="A153" s="31">
        <v>5</v>
      </c>
      <c r="B153" s="16">
        <f>ROUND(Nevada!$A$26,0)</f>
        <v>1714</v>
      </c>
      <c r="C153">
        <f>IF(Calculator!$A$4&lt;=Calculation!B153,1,0)</f>
        <v>1</v>
      </c>
      <c r="D153">
        <f>IF(Calculator!$C$4=Calculation!A153,1,0)</f>
        <v>0</v>
      </c>
      <c r="E153">
        <f t="shared" si="4"/>
        <v>1</v>
      </c>
      <c r="F153" s="16">
        <f>Nevada!K26</f>
        <v>483.09896364795901</v>
      </c>
    </row>
    <row r="154" spans="1:6" x14ac:dyDescent="0.35">
      <c r="A154" s="31">
        <v>5</v>
      </c>
      <c r="B154" s="16">
        <f>ROUND(Nevada!$A$27,0)</f>
        <v>1748</v>
      </c>
      <c r="C154">
        <f>IF(Calculator!$A$4&lt;=Calculation!B154,1,0)</f>
        <v>1</v>
      </c>
      <c r="D154">
        <f>IF(Calculator!$C$4=Calculation!A154,1,0)</f>
        <v>0</v>
      </c>
      <c r="E154">
        <f t="shared" si="4"/>
        <v>1</v>
      </c>
      <c r="F154" s="16">
        <f>Nevada!K27</f>
        <v>498.93933673469377</v>
      </c>
    </row>
    <row r="155" spans="1:6" x14ac:dyDescent="0.35">
      <c r="A155" s="31">
        <v>5</v>
      </c>
      <c r="B155" s="16">
        <f>ROUND(Nevada!$A$28,0)</f>
        <v>1782</v>
      </c>
      <c r="C155">
        <f>IF(Calculator!$A$4&lt;=Calculation!B155,1,0)</f>
        <v>1</v>
      </c>
      <c r="D155">
        <f>IF(Calculator!$C$4=Calculation!A155,1,0)</f>
        <v>0</v>
      </c>
      <c r="E155">
        <f t="shared" si="4"/>
        <v>1</v>
      </c>
      <c r="F155" s="16">
        <f>Nevada!K28</f>
        <v>515.02462691326525</v>
      </c>
    </row>
    <row r="156" spans="1:6" x14ac:dyDescent="0.35">
      <c r="A156" s="31">
        <v>5</v>
      </c>
      <c r="B156" s="16">
        <f>ROUND(Nevada!$A$29,0)</f>
        <v>1815</v>
      </c>
      <c r="C156">
        <f>IF(Calculator!$A$4&lt;=Calculation!B156,1,0)</f>
        <v>1</v>
      </c>
      <c r="D156">
        <f>IF(Calculator!$C$4=Calculation!A156,1,0)</f>
        <v>0</v>
      </c>
      <c r="E156">
        <f t="shared" si="4"/>
        <v>1</v>
      </c>
      <c r="F156" s="16">
        <f>Nevada!K29</f>
        <v>531.35483418367335</v>
      </c>
    </row>
    <row r="157" spans="1:6" x14ac:dyDescent="0.35">
      <c r="A157" s="31">
        <v>5</v>
      </c>
      <c r="B157" s="16">
        <f>ROUND(Nevada!$A$30,0)</f>
        <v>1849</v>
      </c>
      <c r="C157">
        <f>IF(Calculator!$A$4&lt;=Calculation!B157,1,0)</f>
        <v>1</v>
      </c>
      <c r="D157">
        <f>IF(Calculator!$C$4=Calculation!A157,1,0)</f>
        <v>0</v>
      </c>
      <c r="E157">
        <f t="shared" si="4"/>
        <v>1</v>
      </c>
      <c r="F157" s="16">
        <f>Nevada!K30</f>
        <v>547.92995854591834</v>
      </c>
    </row>
    <row r="158" spans="1:6" x14ac:dyDescent="0.35">
      <c r="A158" s="31">
        <v>5</v>
      </c>
      <c r="B158" s="16">
        <f>ROUND(Nevada!$A$31,0)</f>
        <v>1883</v>
      </c>
      <c r="C158">
        <f>IF(Calculator!$A$4&lt;=Calculation!B158,1,0)</f>
        <v>1</v>
      </c>
      <c r="D158">
        <f>IF(Calculator!$C$4=Calculation!A158,1,0)</f>
        <v>0</v>
      </c>
      <c r="E158">
        <f t="shared" si="4"/>
        <v>1</v>
      </c>
      <c r="F158" s="16">
        <f>Nevada!K31</f>
        <v>564.75</v>
      </c>
    </row>
    <row r="159" spans="1:6" x14ac:dyDescent="0.35">
      <c r="A159" s="31">
        <v>5</v>
      </c>
      <c r="B159" s="16">
        <v>6000</v>
      </c>
      <c r="C159">
        <f>IF(Calculator!$A$4&lt;=Calculation!B159,1,0)</f>
        <v>1</v>
      </c>
      <c r="D159">
        <f>IF(Calculator!$C$4=Calculation!A159,1,0)</f>
        <v>0</v>
      </c>
      <c r="E159">
        <f t="shared" si="4"/>
        <v>1</v>
      </c>
      <c r="F159" s="16">
        <f>IF(Calculator!$A$4&lt;=6000, Calculator!$A$4*Percentages!$F$3,6000*Percentages!$F$3)</f>
        <v>0</v>
      </c>
    </row>
    <row r="160" spans="1:6" x14ac:dyDescent="0.35">
      <c r="A160" s="31">
        <v>5</v>
      </c>
      <c r="B160" s="16">
        <v>10000</v>
      </c>
      <c r="C160">
        <f>IF(Calculator!$A$4&lt;=Calculation!B160,1,0)</f>
        <v>1</v>
      </c>
      <c r="D160">
        <f>IF(Calculator!$C$4=Calculation!A160,1,0)</f>
        <v>0</v>
      </c>
      <c r="E160">
        <f t="shared" si="4"/>
        <v>1</v>
      </c>
      <c r="F160" s="16">
        <f>IF(Calculator!$A$4&lt;=10000,F159+((Calculator!$A$4-6000)*Percentages!$F$4),F159+((10000-6000)*Percentages!$F$4))</f>
        <v>-900.00000000000011</v>
      </c>
    </row>
    <row r="161" spans="1:6" x14ac:dyDescent="0.35">
      <c r="A161" s="31">
        <v>5</v>
      </c>
      <c r="B161" s="16">
        <v>1000000000</v>
      </c>
      <c r="C161">
        <f>IF(Calculator!$A$4&lt;=Calculation!B161,1,0)</f>
        <v>1</v>
      </c>
      <c r="D161">
        <f>IF(Calculator!$C$4=Calculation!A161,1,0)</f>
        <v>0</v>
      </c>
      <c r="E161">
        <f t="shared" si="4"/>
        <v>1</v>
      </c>
      <c r="F161" s="16">
        <f>F160+((Calculator!$A$4-10000)*Percentages!$F$5)</f>
        <v>-1650.0000000000002</v>
      </c>
    </row>
    <row r="162" spans="1:6" x14ac:dyDescent="0.35">
      <c r="A162">
        <v>6</v>
      </c>
      <c r="B162" s="16">
        <f>ROUND(Nevada!$A$3,0)</f>
        <v>941</v>
      </c>
      <c r="C162">
        <f>IF(Calculator!$A$4&lt;=Calculation!B162,1,0)</f>
        <v>1</v>
      </c>
      <c r="D162">
        <f>IF(Calculator!$C$4=Calculation!A162,1,0)</f>
        <v>0</v>
      </c>
      <c r="E162">
        <f>C162+D162</f>
        <v>1</v>
      </c>
      <c r="F162" s="16">
        <f>Nevada!M3</f>
        <v>198.792</v>
      </c>
    </row>
    <row r="163" spans="1:6" x14ac:dyDescent="0.35">
      <c r="A163">
        <v>6</v>
      </c>
      <c r="B163" s="16">
        <f>ROUND(Nevada!$A$4,0)</f>
        <v>975</v>
      </c>
      <c r="C163">
        <f>IF(Calculator!$A$4&lt;=Calculation!B163,1,0)</f>
        <v>1</v>
      </c>
      <c r="D163">
        <f>IF(Calculator!$C$4=Calculation!A163,1,0)</f>
        <v>0</v>
      </c>
      <c r="E163">
        <f t="shared" ref="E163:E193" si="5">C163+D163</f>
        <v>1</v>
      </c>
      <c r="F163" s="16">
        <f>Nevada!M4</f>
        <v>209.67976530612248</v>
      </c>
    </row>
    <row r="164" spans="1:6" x14ac:dyDescent="0.35">
      <c r="A164">
        <v>6</v>
      </c>
      <c r="B164" s="16">
        <f>ROUND(Nevada!$A$5,0)</f>
        <v>1008</v>
      </c>
      <c r="C164">
        <f>IF(Calculator!$A$4&lt;=Calculation!B164,1,0)</f>
        <v>1</v>
      </c>
      <c r="D164">
        <f>IF(Calculator!$C$4=Calculation!A164,1,0)</f>
        <v>0</v>
      </c>
      <c r="E164">
        <f t="shared" si="5"/>
        <v>1</v>
      </c>
      <c r="F164" s="16">
        <f>Nevada!M5</f>
        <v>220.82877551020411</v>
      </c>
    </row>
    <row r="165" spans="1:6" x14ac:dyDescent="0.35">
      <c r="A165">
        <v>6</v>
      </c>
      <c r="B165" s="16">
        <f>ROUND(Nevada!$A$6,0)</f>
        <v>1042</v>
      </c>
      <c r="C165">
        <f>IF(Calculator!$A$4&lt;=Calculation!B165,1,0)</f>
        <v>1</v>
      </c>
      <c r="D165">
        <f>IF(Calculator!$C$4=Calculation!A165,1,0)</f>
        <v>0</v>
      </c>
      <c r="E165">
        <f t="shared" si="5"/>
        <v>1</v>
      </c>
      <c r="F165" s="16">
        <f>Nevada!M6</f>
        <v>232.23903061224493</v>
      </c>
    </row>
    <row r="166" spans="1:6" x14ac:dyDescent="0.35">
      <c r="A166">
        <v>6</v>
      </c>
      <c r="B166" s="16">
        <f>ROUND(Nevada!$A$7,0)</f>
        <v>1076</v>
      </c>
      <c r="C166">
        <f>IF(Calculator!$A$4&lt;=Calculation!B166,1,0)</f>
        <v>1</v>
      </c>
      <c r="D166">
        <f>IF(Calculator!$C$4=Calculation!A166,1,0)</f>
        <v>0</v>
      </c>
      <c r="E166">
        <f t="shared" si="5"/>
        <v>1</v>
      </c>
      <c r="F166" s="16">
        <f>Nevada!M7</f>
        <v>243.91053061224491</v>
      </c>
    </row>
    <row r="167" spans="1:6" x14ac:dyDescent="0.35">
      <c r="A167">
        <v>6</v>
      </c>
      <c r="B167" s="16">
        <f>ROUND(Nevada!$A$8,0)</f>
        <v>1109</v>
      </c>
      <c r="C167">
        <f>IF(Calculator!$A$4&lt;=Calculation!B167,1,0)</f>
        <v>1</v>
      </c>
      <c r="D167">
        <f>IF(Calculator!$C$4=Calculation!A167,1,0)</f>
        <v>0</v>
      </c>
      <c r="E167">
        <f t="shared" si="5"/>
        <v>1</v>
      </c>
      <c r="F167" s="16">
        <f>Nevada!M8</f>
        <v>255.84327551020408</v>
      </c>
    </row>
    <row r="168" spans="1:6" x14ac:dyDescent="0.35">
      <c r="A168">
        <v>6</v>
      </c>
      <c r="B168" s="16">
        <f>ROUND(Nevada!$A$9,0)</f>
        <v>1143</v>
      </c>
      <c r="C168">
        <f>IF(Calculator!$A$4&lt;=Calculation!B168,1,0)</f>
        <v>1</v>
      </c>
      <c r="D168">
        <f>IF(Calculator!$C$4=Calculation!A168,1,0)</f>
        <v>0</v>
      </c>
      <c r="E168">
        <f t="shared" si="5"/>
        <v>1</v>
      </c>
      <c r="F168" s="16">
        <f>Nevada!M9</f>
        <v>268.03726530612244</v>
      </c>
    </row>
    <row r="169" spans="1:6" x14ac:dyDescent="0.35">
      <c r="A169">
        <v>6</v>
      </c>
      <c r="B169" s="16">
        <f>ROUND(Nevada!$A$10,0)</f>
        <v>1177</v>
      </c>
      <c r="C169">
        <f>IF(Calculator!$A$4&lt;=Calculation!B169,1,0)</f>
        <v>1</v>
      </c>
      <c r="D169">
        <f>IF(Calculator!$C$4=Calculation!A169,1,0)</f>
        <v>0</v>
      </c>
      <c r="E169">
        <f t="shared" si="5"/>
        <v>1</v>
      </c>
      <c r="F169" s="16">
        <f>Nevada!M10</f>
        <v>280.49250000000001</v>
      </c>
    </row>
    <row r="170" spans="1:6" x14ac:dyDescent="0.35">
      <c r="A170">
        <v>6</v>
      </c>
      <c r="B170" s="16">
        <f>ROUND(Nevada!$A$11,0)</f>
        <v>1210</v>
      </c>
      <c r="C170">
        <f>IF(Calculator!$A$4&lt;=Calculation!B170,1,0)</f>
        <v>1</v>
      </c>
      <c r="D170">
        <f>IF(Calculator!$C$4=Calculation!A170,1,0)</f>
        <v>0</v>
      </c>
      <c r="E170">
        <f t="shared" si="5"/>
        <v>1</v>
      </c>
      <c r="F170" s="16">
        <f>Nevada!M11</f>
        <v>293.20897959183674</v>
      </c>
    </row>
    <row r="171" spans="1:6" x14ac:dyDescent="0.35">
      <c r="A171">
        <v>6</v>
      </c>
      <c r="B171" s="16">
        <f>ROUND(Nevada!$A$12,0)</f>
        <v>1244</v>
      </c>
      <c r="C171">
        <f>IF(Calculator!$A$4&lt;=Calculation!B171,1,0)</f>
        <v>1</v>
      </c>
      <c r="D171">
        <f>IF(Calculator!$C$4=Calculation!A171,1,0)</f>
        <v>0</v>
      </c>
      <c r="E171">
        <f t="shared" si="5"/>
        <v>1</v>
      </c>
      <c r="F171" s="16">
        <f>Nevada!M12</f>
        <v>306.18670408163263</v>
      </c>
    </row>
    <row r="172" spans="1:6" x14ac:dyDescent="0.35">
      <c r="A172">
        <v>6</v>
      </c>
      <c r="B172" s="16">
        <f>ROUND(Nevada!$A$13,0)</f>
        <v>1277</v>
      </c>
      <c r="C172">
        <f>IF(Calculator!$A$4&lt;=Calculation!B172,1,0)</f>
        <v>1</v>
      </c>
      <c r="D172">
        <f>IF(Calculator!$C$4=Calculation!A172,1,0)</f>
        <v>0</v>
      </c>
      <c r="E172">
        <f t="shared" si="5"/>
        <v>1</v>
      </c>
      <c r="F172" s="16">
        <f>Nevada!M13</f>
        <v>319.42567346938773</v>
      </c>
    </row>
    <row r="173" spans="1:6" x14ac:dyDescent="0.35">
      <c r="A173">
        <v>6</v>
      </c>
      <c r="B173" s="16">
        <f>ROUND(Nevada!$A$14,0)</f>
        <v>1311</v>
      </c>
      <c r="C173">
        <f>IF(Calculator!$A$4&lt;=Calculation!B173,1,0)</f>
        <v>1</v>
      </c>
      <c r="D173">
        <f>IF(Calculator!$C$4=Calculation!A173,1,0)</f>
        <v>0</v>
      </c>
      <c r="E173">
        <f t="shared" si="5"/>
        <v>1</v>
      </c>
      <c r="F173" s="16">
        <f>Nevada!M14</f>
        <v>332.92588775510194</v>
      </c>
    </row>
    <row r="174" spans="1:6" x14ac:dyDescent="0.35">
      <c r="A174">
        <v>6</v>
      </c>
      <c r="B174" s="16">
        <f>ROUND(Nevada!$A$15,0)</f>
        <v>1345</v>
      </c>
      <c r="C174">
        <f>IF(Calculator!$A$4&lt;=Calculation!B174,1,0)</f>
        <v>1</v>
      </c>
      <c r="D174">
        <f>IF(Calculator!$C$4=Calculation!A174,1,0)</f>
        <v>0</v>
      </c>
      <c r="E174">
        <f t="shared" si="5"/>
        <v>1</v>
      </c>
      <c r="F174" s="16">
        <f>Nevada!M15</f>
        <v>346.68734693877536</v>
      </c>
    </row>
    <row r="175" spans="1:6" x14ac:dyDescent="0.35">
      <c r="A175">
        <v>6</v>
      </c>
      <c r="B175" s="16">
        <f>ROUND(Nevada!$A$16,0)</f>
        <v>1378</v>
      </c>
      <c r="C175">
        <f>IF(Calculator!$A$4&lt;=Calculation!B175,1,0)</f>
        <v>1</v>
      </c>
      <c r="D175">
        <f>IF(Calculator!$C$4=Calculation!A175,1,0)</f>
        <v>0</v>
      </c>
      <c r="E175">
        <f t="shared" si="5"/>
        <v>1</v>
      </c>
      <c r="F175" s="16">
        <f>Nevada!M16</f>
        <v>360.710051020408</v>
      </c>
    </row>
    <row r="176" spans="1:6" x14ac:dyDescent="0.35">
      <c r="A176">
        <v>6</v>
      </c>
      <c r="B176" s="16">
        <f>ROUND(Nevada!$A$17,0)</f>
        <v>1412</v>
      </c>
      <c r="C176">
        <f>IF(Calculator!$A$4&lt;=Calculation!B176,1,0)</f>
        <v>1</v>
      </c>
      <c r="D176">
        <f>IF(Calculator!$C$4=Calculation!A176,1,0)</f>
        <v>0</v>
      </c>
      <c r="E176">
        <f t="shared" si="5"/>
        <v>1</v>
      </c>
      <c r="F176" s="16">
        <f>Nevada!M17</f>
        <v>374.9939999999998</v>
      </c>
    </row>
    <row r="177" spans="1:6" x14ac:dyDescent="0.35">
      <c r="A177">
        <v>6</v>
      </c>
      <c r="B177" s="16">
        <f>ROUND(Nevada!$A$18,0)</f>
        <v>1445</v>
      </c>
      <c r="C177">
        <f>IF(Calculator!$A$4&lt;=Calculation!B177,1,0)</f>
        <v>1</v>
      </c>
      <c r="D177">
        <f>IF(Calculator!$C$4=Calculation!A177,1,0)</f>
        <v>0</v>
      </c>
      <c r="E177">
        <f t="shared" si="5"/>
        <v>1</v>
      </c>
      <c r="F177" s="16">
        <f>Nevada!M18</f>
        <v>389.53919387755076</v>
      </c>
    </row>
    <row r="178" spans="1:6" x14ac:dyDescent="0.35">
      <c r="A178">
        <v>6</v>
      </c>
      <c r="B178" s="16">
        <f>ROUND(Nevada!$A$19,0)</f>
        <v>1479</v>
      </c>
      <c r="C178">
        <f>IF(Calculator!$A$4&lt;=Calculation!B178,1,0)</f>
        <v>1</v>
      </c>
      <c r="D178">
        <f>IF(Calculator!$C$4=Calculation!A178,1,0)</f>
        <v>0</v>
      </c>
      <c r="E178">
        <f t="shared" si="5"/>
        <v>1</v>
      </c>
      <c r="F178" s="16">
        <f>Nevada!M19</f>
        <v>404.34563265306087</v>
      </c>
    </row>
    <row r="179" spans="1:6" x14ac:dyDescent="0.35">
      <c r="A179">
        <v>6</v>
      </c>
      <c r="B179" s="16">
        <f>ROUND(Nevada!$A$20,0)</f>
        <v>1513</v>
      </c>
      <c r="C179">
        <f>IF(Calculator!$A$4&lt;=Calculation!B179,1,0)</f>
        <v>1</v>
      </c>
      <c r="D179">
        <f>IF(Calculator!$C$4=Calculation!A179,1,0)</f>
        <v>0</v>
      </c>
      <c r="E179">
        <f t="shared" si="5"/>
        <v>1</v>
      </c>
      <c r="F179" s="16">
        <f>Nevada!M20</f>
        <v>419.41331632653021</v>
      </c>
    </row>
    <row r="180" spans="1:6" x14ac:dyDescent="0.35">
      <c r="A180">
        <v>6</v>
      </c>
      <c r="B180" s="16">
        <f>ROUND(Nevada!$A$21,0)</f>
        <v>1546</v>
      </c>
      <c r="C180">
        <f>IF(Calculator!$A$4&lt;=Calculation!B180,1,0)</f>
        <v>1</v>
      </c>
      <c r="D180">
        <f>IF(Calculator!$C$4=Calculation!A180,1,0)</f>
        <v>0</v>
      </c>
      <c r="E180">
        <f t="shared" si="5"/>
        <v>1</v>
      </c>
      <c r="F180" s="16">
        <f>Nevada!M21</f>
        <v>434.74224489795876</v>
      </c>
    </row>
    <row r="181" spans="1:6" x14ac:dyDescent="0.35">
      <c r="A181">
        <v>6</v>
      </c>
      <c r="B181" s="16">
        <f>ROUND(Nevada!$A$22,0)</f>
        <v>1580</v>
      </c>
      <c r="C181">
        <f>IF(Calculator!$A$4&lt;=Calculation!B181,1,0)</f>
        <v>1</v>
      </c>
      <c r="D181">
        <f>IF(Calculator!$C$4=Calculation!A181,1,0)</f>
        <v>0</v>
      </c>
      <c r="E181">
        <f t="shared" si="5"/>
        <v>1</v>
      </c>
      <c r="F181" s="16">
        <f>Nevada!M22</f>
        <v>450.33241836734646</v>
      </c>
    </row>
    <row r="182" spans="1:6" x14ac:dyDescent="0.35">
      <c r="A182">
        <v>6</v>
      </c>
      <c r="B182" s="16">
        <f>ROUND(Nevada!$A$23,0)</f>
        <v>1614</v>
      </c>
      <c r="C182">
        <f>IF(Calculator!$A$4&lt;=Calculation!B182,1,0)</f>
        <v>1</v>
      </c>
      <c r="D182">
        <f>IF(Calculator!$C$4=Calculation!A182,1,0)</f>
        <v>0</v>
      </c>
      <c r="E182">
        <f t="shared" si="5"/>
        <v>1</v>
      </c>
      <c r="F182" s="16">
        <f>Nevada!M23</f>
        <v>466.18383673469333</v>
      </c>
    </row>
    <row r="183" spans="1:6" x14ac:dyDescent="0.35">
      <c r="A183">
        <v>6</v>
      </c>
      <c r="B183" s="16">
        <f>ROUND(Nevada!$A$24,0)</f>
        <v>1647</v>
      </c>
      <c r="C183">
        <f>IF(Calculator!$A$4&lt;=Calculation!B183,1,0)</f>
        <v>1</v>
      </c>
      <c r="D183">
        <f>IF(Calculator!$C$4=Calculation!A183,1,0)</f>
        <v>0</v>
      </c>
      <c r="E183">
        <f t="shared" si="5"/>
        <v>1</v>
      </c>
      <c r="F183" s="16">
        <f>Nevada!M24</f>
        <v>482.29649999999941</v>
      </c>
    </row>
    <row r="184" spans="1:6" x14ac:dyDescent="0.35">
      <c r="A184">
        <v>6</v>
      </c>
      <c r="B184" s="16">
        <f>ROUND(Nevada!$A$25,0)</f>
        <v>1681</v>
      </c>
      <c r="C184">
        <f>IF(Calculator!$A$4&lt;=Calculation!B184,1,0)</f>
        <v>1</v>
      </c>
      <c r="D184">
        <f>IF(Calculator!$C$4=Calculation!A184,1,0)</f>
        <v>0</v>
      </c>
      <c r="E184">
        <f t="shared" si="5"/>
        <v>1</v>
      </c>
      <c r="F184" s="16">
        <f>Nevada!M25</f>
        <v>498.67040816326465</v>
      </c>
    </row>
    <row r="185" spans="1:6" x14ac:dyDescent="0.35">
      <c r="A185">
        <v>6</v>
      </c>
      <c r="B185" s="16">
        <f>ROUND(Nevada!$A$26,0)</f>
        <v>1714</v>
      </c>
      <c r="C185">
        <f>IF(Calculator!$A$4&lt;=Calculation!B185,1,0)</f>
        <v>1</v>
      </c>
      <c r="D185">
        <f>IF(Calculator!$C$4=Calculation!A185,1,0)</f>
        <v>0</v>
      </c>
      <c r="E185">
        <f t="shared" si="5"/>
        <v>1</v>
      </c>
      <c r="F185" s="16">
        <f>Nevada!M26</f>
        <v>515.305561224489</v>
      </c>
    </row>
    <row r="186" spans="1:6" x14ac:dyDescent="0.35">
      <c r="A186">
        <v>6</v>
      </c>
      <c r="B186" s="16">
        <f>ROUND(Nevada!$A$27,0)</f>
        <v>1748</v>
      </c>
      <c r="C186">
        <f>IF(Calculator!$A$4&lt;=Calculation!B186,1,0)</f>
        <v>1</v>
      </c>
      <c r="D186">
        <f>IF(Calculator!$C$4=Calculation!A186,1,0)</f>
        <v>0</v>
      </c>
      <c r="E186">
        <f t="shared" si="5"/>
        <v>1</v>
      </c>
      <c r="F186" s="16">
        <f>Nevada!M27</f>
        <v>532.20195918367267</v>
      </c>
    </row>
    <row r="187" spans="1:6" x14ac:dyDescent="0.35">
      <c r="A187">
        <v>6</v>
      </c>
      <c r="B187" s="16">
        <f>ROUND(Nevada!$A$28,0)</f>
        <v>1782</v>
      </c>
      <c r="C187">
        <f>IF(Calculator!$A$4&lt;=Calculation!B187,1,0)</f>
        <v>1</v>
      </c>
      <c r="D187">
        <f>IF(Calculator!$C$4=Calculation!A187,1,0)</f>
        <v>0</v>
      </c>
      <c r="E187">
        <f t="shared" si="5"/>
        <v>1</v>
      </c>
      <c r="F187" s="16">
        <f>Nevada!M28</f>
        <v>549.35960204081539</v>
      </c>
    </row>
    <row r="188" spans="1:6" x14ac:dyDescent="0.35">
      <c r="A188">
        <v>6</v>
      </c>
      <c r="B188" s="16">
        <f>ROUND(Nevada!$A$29,0)</f>
        <v>1815</v>
      </c>
      <c r="C188">
        <f>IF(Calculator!$A$4&lt;=Calculation!B188,1,0)</f>
        <v>1</v>
      </c>
      <c r="D188">
        <f>IF(Calculator!$C$4=Calculation!A188,1,0)</f>
        <v>0</v>
      </c>
      <c r="E188">
        <f t="shared" si="5"/>
        <v>1</v>
      </c>
      <c r="F188" s="16">
        <f>Nevada!M29</f>
        <v>566.77848979591738</v>
      </c>
    </row>
    <row r="189" spans="1:6" x14ac:dyDescent="0.35">
      <c r="A189">
        <v>6</v>
      </c>
      <c r="B189" s="16">
        <f>ROUND(Nevada!$A$30,0)</f>
        <v>1849</v>
      </c>
      <c r="C189">
        <f>IF(Calculator!$A$4&lt;=Calculation!B189,1,0)</f>
        <v>1</v>
      </c>
      <c r="D189">
        <f>IF(Calculator!$C$4=Calculation!A189,1,0)</f>
        <v>0</v>
      </c>
      <c r="E189">
        <f t="shared" si="5"/>
        <v>1</v>
      </c>
      <c r="F189" s="16">
        <f>Nevada!M30</f>
        <v>584.45862244897853</v>
      </c>
    </row>
    <row r="190" spans="1:6" x14ac:dyDescent="0.35">
      <c r="A190">
        <v>6</v>
      </c>
      <c r="B190" s="16">
        <f>ROUND(Nevada!$A$31,0)</f>
        <v>1883</v>
      </c>
      <c r="C190">
        <f>IF(Calculator!$A$4&lt;=Calculation!B190,1,0)</f>
        <v>1</v>
      </c>
      <c r="D190">
        <f>IF(Calculator!$C$4=Calculation!A190,1,0)</f>
        <v>0</v>
      </c>
      <c r="E190">
        <f t="shared" si="5"/>
        <v>1</v>
      </c>
      <c r="F190" s="16">
        <f>Nevada!M31</f>
        <v>602.4</v>
      </c>
    </row>
    <row r="191" spans="1:6" x14ac:dyDescent="0.35">
      <c r="A191">
        <v>6</v>
      </c>
      <c r="B191" s="16">
        <v>6000</v>
      </c>
      <c r="C191">
        <f>IF(Calculator!$A$4&lt;=Calculation!B191,1,0)</f>
        <v>1</v>
      </c>
      <c r="D191">
        <f>IF(Calculator!$C$4=Calculation!A191,1,0)</f>
        <v>0</v>
      </c>
      <c r="E191">
        <f t="shared" si="5"/>
        <v>1</v>
      </c>
      <c r="F191" s="16">
        <f>IF(Calculator!$A$4&lt;=6000, Calculator!$A$4*Percentages!$G$3,6000*Percentages!$G$3)</f>
        <v>0</v>
      </c>
    </row>
    <row r="192" spans="1:6" x14ac:dyDescent="0.35">
      <c r="A192">
        <v>6</v>
      </c>
      <c r="B192" s="16">
        <v>10000</v>
      </c>
      <c r="C192">
        <f>IF(Calculator!$A$4&lt;=Calculation!B192,1,0)</f>
        <v>1</v>
      </c>
      <c r="D192">
        <f>IF(Calculator!$C$4=Calculation!A192,1,0)</f>
        <v>0</v>
      </c>
      <c r="E192">
        <f t="shared" si="5"/>
        <v>1</v>
      </c>
      <c r="F192" s="16">
        <f>IF(Calculator!$A$4&lt;=10000,F191+((Calculator!$A$4-6000)*Percentages!$G$4),F191+((10000-6000)*Percentages!$G$4))</f>
        <v>-960.00000000000023</v>
      </c>
    </row>
    <row r="193" spans="1:6" x14ac:dyDescent="0.35">
      <c r="A193">
        <v>6</v>
      </c>
      <c r="B193" s="16">
        <v>1000000000</v>
      </c>
      <c r="C193">
        <f>IF(Calculator!$A$4&lt;=Calculation!B193,1,0)</f>
        <v>1</v>
      </c>
      <c r="D193">
        <f>IF(Calculator!$C$4=Calculation!A193,1,0)</f>
        <v>0</v>
      </c>
      <c r="E193">
        <f t="shared" si="5"/>
        <v>1</v>
      </c>
      <c r="F193" s="16">
        <f>F192+((Calculator!$A$4-10000)*Percentages!$G$5)</f>
        <v>-1760.0000000000005</v>
      </c>
    </row>
    <row r="194" spans="1:6" x14ac:dyDescent="0.35">
      <c r="A194" s="31">
        <v>7</v>
      </c>
      <c r="B194" s="16">
        <f>ROUND(Nevada!$A$3,0)</f>
        <v>941</v>
      </c>
      <c r="C194">
        <f>IF(Calculator!$A$4&lt;=Calculation!B194,1,0)</f>
        <v>1</v>
      </c>
      <c r="D194">
        <f>IF(Calculator!$C$4=Calculation!A194,1,0)</f>
        <v>0</v>
      </c>
      <c r="E194">
        <f>C194+D194</f>
        <v>1</v>
      </c>
      <c r="F194" s="16">
        <f>Nevada!O3</f>
        <v>211.21650000000002</v>
      </c>
    </row>
    <row r="195" spans="1:6" x14ac:dyDescent="0.35">
      <c r="A195" s="31">
        <v>7</v>
      </c>
      <c r="B195" s="16">
        <f>ROUND(Nevada!$A$4,0)</f>
        <v>975</v>
      </c>
      <c r="C195">
        <f>IF(Calculator!$A$4&lt;=Calculation!B195,1,0)</f>
        <v>1</v>
      </c>
      <c r="D195">
        <f>IF(Calculator!$C$4=Calculation!A195,1,0)</f>
        <v>0</v>
      </c>
      <c r="E195">
        <f t="shared" ref="E195:E225" si="6">C195+D195</f>
        <v>1</v>
      </c>
      <c r="F195" s="16">
        <f>Nevada!O4</f>
        <v>222.78475063775511</v>
      </c>
    </row>
    <row r="196" spans="1:6" x14ac:dyDescent="0.35">
      <c r="A196" s="31">
        <v>7</v>
      </c>
      <c r="B196" s="16">
        <f>ROUND(Nevada!$A$5,0)</f>
        <v>1008</v>
      </c>
      <c r="C196">
        <f>IF(Calculator!$A$4&lt;=Calculation!B196,1,0)</f>
        <v>1</v>
      </c>
      <c r="D196">
        <f>IF(Calculator!$C$4=Calculation!A196,1,0)</f>
        <v>0</v>
      </c>
      <c r="E196">
        <f t="shared" si="6"/>
        <v>1</v>
      </c>
      <c r="F196" s="16">
        <f>Nevada!O5</f>
        <v>234.63057397959184</v>
      </c>
    </row>
    <row r="197" spans="1:6" x14ac:dyDescent="0.35">
      <c r="A197" s="31">
        <v>7</v>
      </c>
      <c r="B197" s="16">
        <f>ROUND(Nevada!$A$6,0)</f>
        <v>1042</v>
      </c>
      <c r="C197">
        <f>IF(Calculator!$A$4&lt;=Calculation!B197,1,0)</f>
        <v>1</v>
      </c>
      <c r="D197">
        <f>IF(Calculator!$C$4=Calculation!A197,1,0)</f>
        <v>0</v>
      </c>
      <c r="E197">
        <f t="shared" si="6"/>
        <v>1</v>
      </c>
      <c r="F197" s="16">
        <f>Nevada!O6</f>
        <v>246.7539700255102</v>
      </c>
    </row>
    <row r="198" spans="1:6" x14ac:dyDescent="0.35">
      <c r="A198" s="31">
        <v>7</v>
      </c>
      <c r="B198" s="16">
        <f>ROUND(Nevada!$A$7,0)</f>
        <v>1076</v>
      </c>
      <c r="C198">
        <f>IF(Calculator!$A$4&lt;=Calculation!B198,1,0)</f>
        <v>1</v>
      </c>
      <c r="D198">
        <f>IF(Calculator!$C$4=Calculation!A198,1,0)</f>
        <v>0</v>
      </c>
      <c r="E198">
        <f t="shared" si="6"/>
        <v>1</v>
      </c>
      <c r="F198" s="16">
        <f>Nevada!O7</f>
        <v>259.15493877551017</v>
      </c>
    </row>
    <row r="199" spans="1:6" x14ac:dyDescent="0.35">
      <c r="A199" s="31">
        <v>7</v>
      </c>
      <c r="B199" s="16">
        <f>ROUND(Nevada!$A$8,0)</f>
        <v>1109</v>
      </c>
      <c r="C199">
        <f>IF(Calculator!$A$4&lt;=Calculation!B199,1,0)</f>
        <v>1</v>
      </c>
      <c r="D199">
        <f>IF(Calculator!$C$4=Calculation!A199,1,0)</f>
        <v>0</v>
      </c>
      <c r="E199">
        <f t="shared" si="6"/>
        <v>1</v>
      </c>
      <c r="F199" s="16">
        <f>Nevada!O8</f>
        <v>271.83348022959177</v>
      </c>
    </row>
    <row r="200" spans="1:6" x14ac:dyDescent="0.35">
      <c r="A200" s="31">
        <v>7</v>
      </c>
      <c r="B200" s="16">
        <f>ROUND(Nevada!$A$9,0)</f>
        <v>1143</v>
      </c>
      <c r="C200">
        <f>IF(Calculator!$A$4&lt;=Calculation!B200,1,0)</f>
        <v>1</v>
      </c>
      <c r="D200">
        <f>IF(Calculator!$C$4=Calculation!A200,1,0)</f>
        <v>0</v>
      </c>
      <c r="E200">
        <f t="shared" si="6"/>
        <v>1</v>
      </c>
      <c r="F200" s="16">
        <f>Nevada!O9</f>
        <v>284.78959438775502</v>
      </c>
    </row>
    <row r="201" spans="1:6" x14ac:dyDescent="0.35">
      <c r="A201" s="31">
        <v>7</v>
      </c>
      <c r="B201" s="16">
        <f>ROUND(Nevada!$A$10,0)</f>
        <v>1177</v>
      </c>
      <c r="C201">
        <f>IF(Calculator!$A$4&lt;=Calculation!B201,1,0)</f>
        <v>1</v>
      </c>
      <c r="D201">
        <f>IF(Calculator!$C$4=Calculation!A201,1,0)</f>
        <v>0</v>
      </c>
      <c r="E201">
        <f t="shared" si="6"/>
        <v>1</v>
      </c>
      <c r="F201" s="16">
        <f>Nevada!O10</f>
        <v>298.02328124999991</v>
      </c>
    </row>
    <row r="202" spans="1:6" x14ac:dyDescent="0.35">
      <c r="A202" s="31">
        <v>7</v>
      </c>
      <c r="B202" s="16">
        <f>ROUND(Nevada!$A$11,0)</f>
        <v>1210</v>
      </c>
      <c r="C202">
        <f>IF(Calculator!$A$4&lt;=Calculation!B202,1,0)</f>
        <v>1</v>
      </c>
      <c r="D202">
        <f>IF(Calculator!$C$4=Calculation!A202,1,0)</f>
        <v>0</v>
      </c>
      <c r="E202">
        <f t="shared" si="6"/>
        <v>1</v>
      </c>
      <c r="F202" s="16">
        <f>Nevada!O11</f>
        <v>311.5345408163264</v>
      </c>
    </row>
    <row r="203" spans="1:6" x14ac:dyDescent="0.35">
      <c r="A203" s="31">
        <v>7</v>
      </c>
      <c r="B203" s="16">
        <f>ROUND(Nevada!$A$12,0)</f>
        <v>1244</v>
      </c>
      <c r="C203">
        <f>IF(Calculator!$A$4&lt;=Calculation!B203,1,0)</f>
        <v>1</v>
      </c>
      <c r="D203">
        <f>IF(Calculator!$C$4=Calculation!A203,1,0)</f>
        <v>0</v>
      </c>
      <c r="E203">
        <f t="shared" si="6"/>
        <v>1</v>
      </c>
      <c r="F203" s="16">
        <f>Nevada!O12</f>
        <v>325.32337308673453</v>
      </c>
    </row>
    <row r="204" spans="1:6" x14ac:dyDescent="0.35">
      <c r="A204" s="31">
        <v>7</v>
      </c>
      <c r="B204" s="16">
        <f>ROUND(Nevada!$A$13,0)</f>
        <v>1277</v>
      </c>
      <c r="C204">
        <f>IF(Calculator!$A$4&lt;=Calculation!B204,1,0)</f>
        <v>1</v>
      </c>
      <c r="D204">
        <f>IF(Calculator!$C$4=Calculation!A204,1,0)</f>
        <v>0</v>
      </c>
      <c r="E204">
        <f t="shared" si="6"/>
        <v>1</v>
      </c>
      <c r="F204" s="16">
        <f>Nevada!O13</f>
        <v>339.38977806122432</v>
      </c>
    </row>
    <row r="205" spans="1:6" x14ac:dyDescent="0.35">
      <c r="A205" s="31">
        <v>7</v>
      </c>
      <c r="B205" s="16">
        <f>ROUND(Nevada!$A$14,0)</f>
        <v>1311</v>
      </c>
      <c r="C205">
        <f>IF(Calculator!$A$4&lt;=Calculation!B205,1,0)</f>
        <v>1</v>
      </c>
      <c r="D205">
        <f>IF(Calculator!$C$4=Calculation!A205,1,0)</f>
        <v>0</v>
      </c>
      <c r="E205">
        <f t="shared" si="6"/>
        <v>1</v>
      </c>
      <c r="F205" s="16">
        <f>Nevada!O14</f>
        <v>353.7337557397957</v>
      </c>
    </row>
    <row r="206" spans="1:6" x14ac:dyDescent="0.35">
      <c r="A206" s="31">
        <v>7</v>
      </c>
      <c r="B206" s="16">
        <f>ROUND(Nevada!$A$15,0)</f>
        <v>1345</v>
      </c>
      <c r="C206">
        <f>IF(Calculator!$A$4&lt;=Calculation!B206,1,0)</f>
        <v>1</v>
      </c>
      <c r="D206">
        <f>IF(Calculator!$C$4=Calculation!A206,1,0)</f>
        <v>0</v>
      </c>
      <c r="E206">
        <f t="shared" si="6"/>
        <v>1</v>
      </c>
      <c r="F206" s="16">
        <f>Nevada!O15</f>
        <v>368.35530612244872</v>
      </c>
    </row>
    <row r="207" spans="1:6" x14ac:dyDescent="0.35">
      <c r="A207" s="31">
        <v>7</v>
      </c>
      <c r="B207" s="16">
        <f>ROUND(Nevada!$A$16,0)</f>
        <v>1378</v>
      </c>
      <c r="C207">
        <f>IF(Calculator!$A$4&lt;=Calculation!B207,1,0)</f>
        <v>1</v>
      </c>
      <c r="D207">
        <f>IF(Calculator!$C$4=Calculation!A207,1,0)</f>
        <v>0</v>
      </c>
      <c r="E207">
        <f t="shared" si="6"/>
        <v>1</v>
      </c>
      <c r="F207" s="16">
        <f>Nevada!O16</f>
        <v>383.2544292091834</v>
      </c>
    </row>
    <row r="208" spans="1:6" x14ac:dyDescent="0.35">
      <c r="A208" s="31">
        <v>7</v>
      </c>
      <c r="B208" s="16">
        <f>ROUND(Nevada!$A$17,0)</f>
        <v>1412</v>
      </c>
      <c r="C208">
        <f>IF(Calculator!$A$4&lt;=Calculation!B208,1,0)</f>
        <v>1</v>
      </c>
      <c r="D208">
        <f>IF(Calculator!$C$4=Calculation!A208,1,0)</f>
        <v>0</v>
      </c>
      <c r="E208">
        <f t="shared" si="6"/>
        <v>1</v>
      </c>
      <c r="F208" s="16">
        <f>Nevada!O17</f>
        <v>398.43112499999967</v>
      </c>
    </row>
    <row r="209" spans="1:6" x14ac:dyDescent="0.35">
      <c r="A209" s="31">
        <v>7</v>
      </c>
      <c r="B209" s="16">
        <f>ROUND(Nevada!$A$18,0)</f>
        <v>1445</v>
      </c>
      <c r="C209">
        <f>IF(Calculator!$A$4&lt;=Calculation!B209,1,0)</f>
        <v>1</v>
      </c>
      <c r="D209">
        <f>IF(Calculator!$C$4=Calculation!A209,1,0)</f>
        <v>0</v>
      </c>
      <c r="E209">
        <f t="shared" si="6"/>
        <v>1</v>
      </c>
      <c r="F209" s="16">
        <f>Nevada!O18</f>
        <v>413.88539349489758</v>
      </c>
    </row>
    <row r="210" spans="1:6" x14ac:dyDescent="0.35">
      <c r="A210" s="31">
        <v>7</v>
      </c>
      <c r="B210" s="16">
        <f>ROUND(Nevada!$A$19,0)</f>
        <v>1479</v>
      </c>
      <c r="C210">
        <f>IF(Calculator!$A$4&lt;=Calculation!B210,1,0)</f>
        <v>1</v>
      </c>
      <c r="D210">
        <f>IF(Calculator!$C$4=Calculation!A210,1,0)</f>
        <v>0</v>
      </c>
      <c r="E210">
        <f t="shared" si="6"/>
        <v>1</v>
      </c>
      <c r="F210" s="16">
        <f>Nevada!O19</f>
        <v>429.61723469387715</v>
      </c>
    </row>
    <row r="211" spans="1:6" x14ac:dyDescent="0.35">
      <c r="A211" s="31">
        <v>7</v>
      </c>
      <c r="B211" s="16">
        <f>ROUND(Nevada!$A$20,0)</f>
        <v>1513</v>
      </c>
      <c r="C211">
        <f>IF(Calculator!$A$4&lt;=Calculation!B211,1,0)</f>
        <v>1</v>
      </c>
      <c r="D211">
        <f>IF(Calculator!$C$4=Calculation!A211,1,0)</f>
        <v>0</v>
      </c>
      <c r="E211">
        <f t="shared" si="6"/>
        <v>1</v>
      </c>
      <c r="F211" s="16">
        <f>Nevada!O20</f>
        <v>445.62664859693837</v>
      </c>
    </row>
    <row r="212" spans="1:6" x14ac:dyDescent="0.35">
      <c r="A212" s="31">
        <v>7</v>
      </c>
      <c r="B212" s="16">
        <f>ROUND(Nevada!$A$21,0)</f>
        <v>1546</v>
      </c>
      <c r="C212">
        <f>IF(Calculator!$A$4&lt;=Calculation!B212,1,0)</f>
        <v>1</v>
      </c>
      <c r="D212">
        <f>IF(Calculator!$C$4=Calculation!A212,1,0)</f>
        <v>0</v>
      </c>
      <c r="E212">
        <f t="shared" si="6"/>
        <v>1</v>
      </c>
      <c r="F212" s="16">
        <f>Nevada!O21</f>
        <v>461.91363520408117</v>
      </c>
    </row>
    <row r="213" spans="1:6" x14ac:dyDescent="0.35">
      <c r="A213" s="31">
        <v>7</v>
      </c>
      <c r="B213" s="16">
        <f>ROUND(Nevada!$A$22,0)</f>
        <v>1580</v>
      </c>
      <c r="C213">
        <f>IF(Calculator!$A$4&lt;=Calculation!B213,1,0)</f>
        <v>1</v>
      </c>
      <c r="D213">
        <f>IF(Calculator!$C$4=Calculation!A213,1,0)</f>
        <v>0</v>
      </c>
      <c r="E213">
        <f t="shared" si="6"/>
        <v>1</v>
      </c>
      <c r="F213" s="16">
        <f>Nevada!O22</f>
        <v>478.47819451530563</v>
      </c>
    </row>
    <row r="214" spans="1:6" x14ac:dyDescent="0.35">
      <c r="A214" s="31">
        <v>7</v>
      </c>
      <c r="B214" s="16">
        <f>ROUND(Nevada!$A$23,0)</f>
        <v>1614</v>
      </c>
      <c r="C214">
        <f>IF(Calculator!$A$4&lt;=Calculation!B214,1,0)</f>
        <v>1</v>
      </c>
      <c r="D214">
        <f>IF(Calculator!$C$4=Calculation!A214,1,0)</f>
        <v>0</v>
      </c>
      <c r="E214">
        <f t="shared" si="6"/>
        <v>1</v>
      </c>
      <c r="F214" s="16">
        <f>Nevada!O23</f>
        <v>495.32032653061168</v>
      </c>
    </row>
    <row r="215" spans="1:6" x14ac:dyDescent="0.35">
      <c r="A215" s="31">
        <v>7</v>
      </c>
      <c r="B215" s="16">
        <f>ROUND(Nevada!$A$24,0)</f>
        <v>1647</v>
      </c>
      <c r="C215">
        <f>IF(Calculator!$A$4&lt;=Calculation!B215,1,0)</f>
        <v>1</v>
      </c>
      <c r="D215">
        <f>IF(Calculator!$C$4=Calculation!A215,1,0)</f>
        <v>0</v>
      </c>
      <c r="E215">
        <f t="shared" si="6"/>
        <v>1</v>
      </c>
      <c r="F215" s="16">
        <f>Nevada!O24</f>
        <v>512.44003124999938</v>
      </c>
    </row>
    <row r="216" spans="1:6" x14ac:dyDescent="0.35">
      <c r="A216" s="31">
        <v>7</v>
      </c>
      <c r="B216" s="16">
        <f>ROUND(Nevada!$A$25,0)</f>
        <v>1681</v>
      </c>
      <c r="C216">
        <f>IF(Calculator!$A$4&lt;=Calculation!B216,1,0)</f>
        <v>1</v>
      </c>
      <c r="D216">
        <f>IF(Calculator!$C$4=Calculation!A216,1,0)</f>
        <v>0</v>
      </c>
      <c r="E216">
        <f t="shared" si="6"/>
        <v>1</v>
      </c>
      <c r="F216" s="16">
        <f>Nevada!O25</f>
        <v>529.83730867346878</v>
      </c>
    </row>
    <row r="217" spans="1:6" x14ac:dyDescent="0.35">
      <c r="A217" s="31">
        <v>7</v>
      </c>
      <c r="B217" s="16">
        <f>ROUND(Nevada!$A$26,0)</f>
        <v>1714</v>
      </c>
      <c r="C217">
        <f>IF(Calculator!$A$4&lt;=Calculation!B217,1,0)</f>
        <v>1</v>
      </c>
      <c r="D217">
        <f>IF(Calculator!$C$4=Calculation!A217,1,0)</f>
        <v>0</v>
      </c>
      <c r="E217">
        <f t="shared" si="6"/>
        <v>1</v>
      </c>
      <c r="F217" s="16">
        <f>Nevada!O26</f>
        <v>547.51215880101972</v>
      </c>
    </row>
    <row r="218" spans="1:6" x14ac:dyDescent="0.35">
      <c r="A218" s="31">
        <v>7</v>
      </c>
      <c r="B218" s="16">
        <f>ROUND(Nevada!$A$27,0)</f>
        <v>1748</v>
      </c>
      <c r="C218">
        <f>IF(Calculator!$A$4&lt;=Calculation!B218,1,0)</f>
        <v>1</v>
      </c>
      <c r="D218">
        <f>IF(Calculator!$C$4=Calculation!A218,1,0)</f>
        <v>0</v>
      </c>
      <c r="E218">
        <f t="shared" si="6"/>
        <v>1</v>
      </c>
      <c r="F218" s="16">
        <f>Nevada!O27</f>
        <v>565.46458163265231</v>
      </c>
    </row>
    <row r="219" spans="1:6" x14ac:dyDescent="0.35">
      <c r="A219" s="31">
        <v>7</v>
      </c>
      <c r="B219" s="16">
        <f>ROUND(Nevada!$A$28,0)</f>
        <v>1782</v>
      </c>
      <c r="C219">
        <f>IF(Calculator!$A$4&lt;=Calculation!B219,1,0)</f>
        <v>1</v>
      </c>
      <c r="D219">
        <f>IF(Calculator!$C$4=Calculation!A219,1,0)</f>
        <v>0</v>
      </c>
      <c r="E219">
        <f t="shared" si="6"/>
        <v>1</v>
      </c>
      <c r="F219" s="16">
        <f>Nevada!O28</f>
        <v>583.69457716836655</v>
      </c>
    </row>
    <row r="220" spans="1:6" x14ac:dyDescent="0.35">
      <c r="A220" s="31">
        <v>7</v>
      </c>
      <c r="B220" s="16">
        <f>ROUND(Nevada!$A$29,0)</f>
        <v>1815</v>
      </c>
      <c r="C220">
        <f>IF(Calculator!$A$4&lt;=Calculation!B220,1,0)</f>
        <v>1</v>
      </c>
      <c r="D220">
        <f>IF(Calculator!$C$4=Calculation!A220,1,0)</f>
        <v>0</v>
      </c>
      <c r="E220">
        <f t="shared" si="6"/>
        <v>1</v>
      </c>
      <c r="F220" s="16">
        <f>Nevada!O29</f>
        <v>602.20214540816244</v>
      </c>
    </row>
    <row r="221" spans="1:6" x14ac:dyDescent="0.35">
      <c r="A221" s="31">
        <v>7</v>
      </c>
      <c r="B221" s="16">
        <f>ROUND(Nevada!$A$30,0)</f>
        <v>1849</v>
      </c>
      <c r="C221">
        <f>IF(Calculator!$A$4&lt;=Calculation!B221,1,0)</f>
        <v>1</v>
      </c>
      <c r="D221">
        <f>IF(Calculator!$C$4=Calculation!A221,1,0)</f>
        <v>0</v>
      </c>
      <c r="E221">
        <f t="shared" si="6"/>
        <v>1</v>
      </c>
      <c r="F221" s="16">
        <f>Nevada!O30</f>
        <v>620.98728635203997</v>
      </c>
    </row>
    <row r="222" spans="1:6" x14ac:dyDescent="0.35">
      <c r="A222" s="31">
        <v>7</v>
      </c>
      <c r="B222" s="16">
        <f>ROUND(Nevada!$A$31,0)</f>
        <v>1883</v>
      </c>
      <c r="C222">
        <f>IF(Calculator!$A$4&lt;=Calculation!B222,1,0)</f>
        <v>1</v>
      </c>
      <c r="D222">
        <f>IF(Calculator!$C$4=Calculation!A222,1,0)</f>
        <v>0</v>
      </c>
      <c r="E222">
        <f t="shared" si="6"/>
        <v>1</v>
      </c>
      <c r="F222" s="16">
        <f>Nevada!O31</f>
        <v>640.05000000000007</v>
      </c>
    </row>
    <row r="223" spans="1:6" x14ac:dyDescent="0.35">
      <c r="A223" s="31">
        <v>7</v>
      </c>
      <c r="B223" s="16">
        <v>6000</v>
      </c>
      <c r="C223">
        <f>IF(Calculator!$A$4&lt;=Calculation!B223,1,0)</f>
        <v>1</v>
      </c>
      <c r="D223">
        <f>IF(Calculator!$C$4=Calculation!A223,1,0)</f>
        <v>0</v>
      </c>
      <c r="E223">
        <f t="shared" si="6"/>
        <v>1</v>
      </c>
      <c r="F223" s="16">
        <f>IF(Calculator!$A$4&lt;=6000, Calculator!$A$4*Percentages!$H$3,6000*Percentages!$H$3)</f>
        <v>0</v>
      </c>
    </row>
    <row r="224" spans="1:6" x14ac:dyDescent="0.35">
      <c r="A224" s="31">
        <v>7</v>
      </c>
      <c r="B224" s="16">
        <v>10000</v>
      </c>
      <c r="C224">
        <f>IF(Calculator!$A$4&lt;=Calculation!B224,1,0)</f>
        <v>1</v>
      </c>
      <c r="D224">
        <f>IF(Calculator!$C$4=Calculation!A224,1,0)</f>
        <v>0</v>
      </c>
      <c r="E224">
        <f t="shared" si="6"/>
        <v>1</v>
      </c>
      <c r="F224" s="16">
        <f>IF(Calculator!$A$4&lt;=10000,F223+((Calculator!$A$4-6000)*Percentages!$H$4),F223+((10000-6000)*Percentages!$H$4))</f>
        <v>-1020.0000000000002</v>
      </c>
    </row>
    <row r="225" spans="1:6" x14ac:dyDescent="0.35">
      <c r="A225" s="31">
        <v>7</v>
      </c>
      <c r="B225" s="16">
        <v>1000000000</v>
      </c>
      <c r="C225">
        <f>IF(Calculator!$A$4&lt;=Calculation!B225,1,0)</f>
        <v>1</v>
      </c>
      <c r="D225">
        <f>IF(Calculator!$C$4=Calculation!A225,1,0)</f>
        <v>0</v>
      </c>
      <c r="E225">
        <f t="shared" si="6"/>
        <v>1</v>
      </c>
      <c r="F225" s="16">
        <f>F224+((Calculator!$A$4-10000)*Percentages!$H$5)</f>
        <v>-1870.0000000000005</v>
      </c>
    </row>
    <row r="226" spans="1:6" x14ac:dyDescent="0.35">
      <c r="A226">
        <v>8</v>
      </c>
      <c r="B226" s="16">
        <f>ROUND(Nevada!$A$3,0)</f>
        <v>941</v>
      </c>
      <c r="C226">
        <f>IF(Calculator!$A$4&lt;=Calculation!B226,1,0)</f>
        <v>1</v>
      </c>
      <c r="D226">
        <f>IF(Calculator!$C$4=Calculation!A226,1,0)</f>
        <v>0</v>
      </c>
      <c r="E226">
        <f>C226+D226</f>
        <v>1</v>
      </c>
      <c r="F226" s="16">
        <f>Nevada!Q3</f>
        <v>223.64100000000002</v>
      </c>
    </row>
    <row r="227" spans="1:6" x14ac:dyDescent="0.35">
      <c r="A227">
        <v>8</v>
      </c>
      <c r="B227" s="16">
        <f>ROUND(Nevada!$A$4,0)</f>
        <v>975</v>
      </c>
      <c r="C227">
        <f>IF(Calculator!$A$4&lt;=Calculation!B227,1,0)</f>
        <v>1</v>
      </c>
      <c r="D227">
        <f>IF(Calculator!$C$4=Calculation!A227,1,0)</f>
        <v>0</v>
      </c>
      <c r="E227">
        <f t="shared" ref="E227:E257" si="7">C227+D227</f>
        <v>1</v>
      </c>
      <c r="F227" s="16">
        <f>Nevada!Q4</f>
        <v>235.8897359693878</v>
      </c>
    </row>
    <row r="228" spans="1:6" x14ac:dyDescent="0.35">
      <c r="A228">
        <v>8</v>
      </c>
      <c r="B228" s="16">
        <f>ROUND(Nevada!$A$5,0)</f>
        <v>1008</v>
      </c>
      <c r="C228">
        <f>IF(Calculator!$A$4&lt;=Calculation!B228,1,0)</f>
        <v>1</v>
      </c>
      <c r="D228">
        <f>IF(Calculator!$C$4=Calculation!A228,1,0)</f>
        <v>0</v>
      </c>
      <c r="E228">
        <f t="shared" si="7"/>
        <v>1</v>
      </c>
      <c r="F228" s="16">
        <f>Nevada!Q5</f>
        <v>248.43237244897966</v>
      </c>
    </row>
    <row r="229" spans="1:6" x14ac:dyDescent="0.35">
      <c r="A229">
        <v>8</v>
      </c>
      <c r="B229" s="16">
        <f>ROUND(Nevada!$A$6,0)</f>
        <v>1042</v>
      </c>
      <c r="C229">
        <f>IF(Calculator!$A$4&lt;=Calculation!B229,1,0)</f>
        <v>1</v>
      </c>
      <c r="D229">
        <f>IF(Calculator!$C$4=Calculation!A229,1,0)</f>
        <v>0</v>
      </c>
      <c r="E229">
        <f t="shared" si="7"/>
        <v>1</v>
      </c>
      <c r="F229" s="16">
        <f>Nevada!Q6</f>
        <v>261.26890943877555</v>
      </c>
    </row>
    <row r="230" spans="1:6" x14ac:dyDescent="0.35">
      <c r="A230">
        <v>8</v>
      </c>
      <c r="B230" s="16">
        <f>ROUND(Nevada!$A$7,0)</f>
        <v>1076</v>
      </c>
      <c r="C230">
        <f>IF(Calculator!$A$4&lt;=Calculation!B230,1,0)</f>
        <v>1</v>
      </c>
      <c r="D230">
        <f>IF(Calculator!$C$4=Calculation!A230,1,0)</f>
        <v>0</v>
      </c>
      <c r="E230">
        <f t="shared" si="7"/>
        <v>1</v>
      </c>
      <c r="F230" s="16">
        <f>Nevada!Q7</f>
        <v>274.39934693877552</v>
      </c>
    </row>
    <row r="231" spans="1:6" x14ac:dyDescent="0.35">
      <c r="A231">
        <v>8</v>
      </c>
      <c r="B231" s="16">
        <f>ROUND(Nevada!$A$8,0)</f>
        <v>1109</v>
      </c>
      <c r="C231">
        <f>IF(Calculator!$A$4&lt;=Calculation!B231,1,0)</f>
        <v>1</v>
      </c>
      <c r="D231">
        <f>IF(Calculator!$C$4=Calculation!A231,1,0)</f>
        <v>0</v>
      </c>
      <c r="E231">
        <f t="shared" si="7"/>
        <v>1</v>
      </c>
      <c r="F231" s="16">
        <f>Nevada!Q8</f>
        <v>287.82368494897963</v>
      </c>
    </row>
    <row r="232" spans="1:6" x14ac:dyDescent="0.35">
      <c r="A232">
        <v>8</v>
      </c>
      <c r="B232" s="16">
        <f>ROUND(Nevada!$A$9,0)</f>
        <v>1143</v>
      </c>
      <c r="C232">
        <f>IF(Calculator!$A$4&lt;=Calculation!B232,1,0)</f>
        <v>1</v>
      </c>
      <c r="D232">
        <f>IF(Calculator!$C$4=Calculation!A232,1,0)</f>
        <v>0</v>
      </c>
      <c r="E232">
        <f t="shared" si="7"/>
        <v>1</v>
      </c>
      <c r="F232" s="16">
        <f>Nevada!Q9</f>
        <v>301.54192346938777</v>
      </c>
    </row>
    <row r="233" spans="1:6" x14ac:dyDescent="0.35">
      <c r="A233">
        <v>8</v>
      </c>
      <c r="B233" s="16">
        <f>ROUND(Nevada!$A$10,0)</f>
        <v>1177</v>
      </c>
      <c r="C233">
        <f>IF(Calculator!$A$4&lt;=Calculation!B233,1,0)</f>
        <v>1</v>
      </c>
      <c r="D233">
        <f>IF(Calculator!$C$4=Calculation!A233,1,0)</f>
        <v>0</v>
      </c>
      <c r="E233">
        <f t="shared" si="7"/>
        <v>1</v>
      </c>
      <c r="F233" s="16">
        <f>Nevada!Q10</f>
        <v>315.55406249999999</v>
      </c>
    </row>
    <row r="234" spans="1:6" x14ac:dyDescent="0.35">
      <c r="A234">
        <v>8</v>
      </c>
      <c r="B234" s="16">
        <f>ROUND(Nevada!$A$11,0)</f>
        <v>1210</v>
      </c>
      <c r="C234">
        <f>IF(Calculator!$A$4&lt;=Calculation!B234,1,0)</f>
        <v>1</v>
      </c>
      <c r="D234">
        <f>IF(Calculator!$C$4=Calculation!A234,1,0)</f>
        <v>0</v>
      </c>
      <c r="E234">
        <f t="shared" si="7"/>
        <v>1</v>
      </c>
      <c r="F234" s="16">
        <f>Nevada!Q11</f>
        <v>329.86010204081634</v>
      </c>
    </row>
    <row r="235" spans="1:6" x14ac:dyDescent="0.35">
      <c r="A235">
        <v>8</v>
      </c>
      <c r="B235" s="16">
        <f>ROUND(Nevada!$A$12,0)</f>
        <v>1244</v>
      </c>
      <c r="C235">
        <f>IF(Calculator!$A$4&lt;=Calculation!B235,1,0)</f>
        <v>1</v>
      </c>
      <c r="D235">
        <f>IF(Calculator!$C$4=Calculation!A235,1,0)</f>
        <v>0</v>
      </c>
      <c r="E235">
        <f t="shared" si="7"/>
        <v>1</v>
      </c>
      <c r="F235" s="16">
        <f>Nevada!Q12</f>
        <v>344.46004209183673</v>
      </c>
    </row>
    <row r="236" spans="1:6" x14ac:dyDescent="0.35">
      <c r="A236">
        <v>8</v>
      </c>
      <c r="B236" s="16">
        <f>ROUND(Nevada!$A$13,0)</f>
        <v>1277</v>
      </c>
      <c r="C236">
        <f>IF(Calculator!$A$4&lt;=Calculation!B236,1,0)</f>
        <v>1</v>
      </c>
      <c r="D236">
        <f>IF(Calculator!$C$4=Calculation!A236,1,0)</f>
        <v>0</v>
      </c>
      <c r="E236">
        <f t="shared" si="7"/>
        <v>1</v>
      </c>
      <c r="F236" s="16">
        <f>Nevada!Q13</f>
        <v>359.35388265306119</v>
      </c>
    </row>
    <row r="237" spans="1:6" x14ac:dyDescent="0.35">
      <c r="A237">
        <v>8</v>
      </c>
      <c r="B237" s="16">
        <f>ROUND(Nevada!$A$14,0)</f>
        <v>1311</v>
      </c>
      <c r="C237">
        <f>IF(Calculator!$A$4&lt;=Calculation!B237,1,0)</f>
        <v>1</v>
      </c>
      <c r="D237">
        <f>IF(Calculator!$C$4=Calculation!A237,1,0)</f>
        <v>0</v>
      </c>
      <c r="E237">
        <f t="shared" si="7"/>
        <v>1</v>
      </c>
      <c r="F237" s="16">
        <f>Nevada!Q14</f>
        <v>374.54162372448974</v>
      </c>
    </row>
    <row r="238" spans="1:6" x14ac:dyDescent="0.35">
      <c r="A238">
        <v>8</v>
      </c>
      <c r="B238" s="16">
        <f>ROUND(Nevada!$A$15,0)</f>
        <v>1345</v>
      </c>
      <c r="C238">
        <f>IF(Calculator!$A$4&lt;=Calculation!B238,1,0)</f>
        <v>1</v>
      </c>
      <c r="D238">
        <f>IF(Calculator!$C$4=Calculation!A238,1,0)</f>
        <v>0</v>
      </c>
      <c r="E238">
        <f t="shared" si="7"/>
        <v>1</v>
      </c>
      <c r="F238" s="16">
        <f>Nevada!Q15</f>
        <v>390.02326530612237</v>
      </c>
    </row>
    <row r="239" spans="1:6" x14ac:dyDescent="0.35">
      <c r="A239">
        <v>8</v>
      </c>
      <c r="B239" s="16">
        <f>ROUND(Nevada!$A$16,0)</f>
        <v>1378</v>
      </c>
      <c r="C239">
        <f>IF(Calculator!$A$4&lt;=Calculation!B239,1,0)</f>
        <v>1</v>
      </c>
      <c r="D239">
        <f>IF(Calculator!$C$4=Calculation!A239,1,0)</f>
        <v>0</v>
      </c>
      <c r="E239">
        <f t="shared" si="7"/>
        <v>1</v>
      </c>
      <c r="F239" s="16">
        <f>Nevada!Q16</f>
        <v>405.79880739795908</v>
      </c>
    </row>
    <row r="240" spans="1:6" x14ac:dyDescent="0.35">
      <c r="A240">
        <v>8</v>
      </c>
      <c r="B240" s="16">
        <f>ROUND(Nevada!$A$17,0)</f>
        <v>1412</v>
      </c>
      <c r="C240">
        <f>IF(Calculator!$A$4&lt;=Calculation!B240,1,0)</f>
        <v>1</v>
      </c>
      <c r="D240">
        <f>IF(Calculator!$C$4=Calculation!A240,1,0)</f>
        <v>0</v>
      </c>
      <c r="E240">
        <f t="shared" si="7"/>
        <v>1</v>
      </c>
      <c r="F240" s="16">
        <f>Nevada!Q17</f>
        <v>421.86824999999993</v>
      </c>
    </row>
    <row r="241" spans="1:6" x14ac:dyDescent="0.35">
      <c r="A241">
        <v>8</v>
      </c>
      <c r="B241" s="16">
        <f>ROUND(Nevada!$A$18,0)</f>
        <v>1445</v>
      </c>
      <c r="C241">
        <f>IF(Calculator!$A$4&lt;=Calculation!B241,1,0)</f>
        <v>1</v>
      </c>
      <c r="D241">
        <f>IF(Calculator!$C$4=Calculation!A241,1,0)</f>
        <v>0</v>
      </c>
      <c r="E241">
        <f t="shared" si="7"/>
        <v>1</v>
      </c>
      <c r="F241" s="16">
        <f>Nevada!Q18</f>
        <v>438.23159311224481</v>
      </c>
    </row>
    <row r="242" spans="1:6" x14ac:dyDescent="0.35">
      <c r="A242">
        <v>8</v>
      </c>
      <c r="B242" s="16">
        <f>ROUND(Nevada!$A$19,0)</f>
        <v>1479</v>
      </c>
      <c r="C242">
        <f>IF(Calculator!$A$4&lt;=Calculation!B242,1,0)</f>
        <v>1</v>
      </c>
      <c r="D242">
        <f>IF(Calculator!$C$4=Calculation!A242,1,0)</f>
        <v>0</v>
      </c>
      <c r="E242">
        <f t="shared" si="7"/>
        <v>1</v>
      </c>
      <c r="F242" s="16">
        <f>Nevada!Q19</f>
        <v>454.88883673469377</v>
      </c>
    </row>
    <row r="243" spans="1:6" x14ac:dyDescent="0.35">
      <c r="A243">
        <v>8</v>
      </c>
      <c r="B243" s="16">
        <f>ROUND(Nevada!$A$20,0)</f>
        <v>1513</v>
      </c>
      <c r="C243">
        <f>IF(Calculator!$A$4&lt;=Calculation!B243,1,0)</f>
        <v>1</v>
      </c>
      <c r="D243">
        <f>IF(Calculator!$C$4=Calculation!A243,1,0)</f>
        <v>0</v>
      </c>
      <c r="E243">
        <f t="shared" si="7"/>
        <v>1</v>
      </c>
      <c r="F243" s="16">
        <f>Nevada!Q20</f>
        <v>471.83998086734681</v>
      </c>
    </row>
    <row r="244" spans="1:6" x14ac:dyDescent="0.35">
      <c r="A244">
        <v>8</v>
      </c>
      <c r="B244" s="16">
        <f>ROUND(Nevada!$A$21,0)</f>
        <v>1546</v>
      </c>
      <c r="C244">
        <f>IF(Calculator!$A$4&lt;=Calculation!B244,1,0)</f>
        <v>1</v>
      </c>
      <c r="D244">
        <f>IF(Calculator!$C$4=Calculation!A244,1,0)</f>
        <v>0</v>
      </c>
      <c r="E244">
        <f t="shared" si="7"/>
        <v>1</v>
      </c>
      <c r="F244" s="16">
        <f>Nevada!Q21</f>
        <v>489.08502551020393</v>
      </c>
    </row>
    <row r="245" spans="1:6" x14ac:dyDescent="0.35">
      <c r="A245">
        <v>8</v>
      </c>
      <c r="B245" s="16">
        <f>ROUND(Nevada!$A$22,0)</f>
        <v>1580</v>
      </c>
      <c r="C245">
        <f>IF(Calculator!$A$4&lt;=Calculation!B245,1,0)</f>
        <v>1</v>
      </c>
      <c r="D245">
        <f>IF(Calculator!$C$4=Calculation!A245,1,0)</f>
        <v>0</v>
      </c>
      <c r="E245">
        <f t="shared" si="7"/>
        <v>1</v>
      </c>
      <c r="F245" s="16">
        <f>Nevada!Q22</f>
        <v>506.62397066326514</v>
      </c>
    </row>
    <row r="246" spans="1:6" x14ac:dyDescent="0.35">
      <c r="A246">
        <v>8</v>
      </c>
      <c r="B246" s="16">
        <f>ROUND(Nevada!$A$23,0)</f>
        <v>1614</v>
      </c>
      <c r="C246">
        <f>IF(Calculator!$A$4&lt;=Calculation!B246,1,0)</f>
        <v>1</v>
      </c>
      <c r="D246">
        <f>IF(Calculator!$C$4=Calculation!A246,1,0)</f>
        <v>0</v>
      </c>
      <c r="E246">
        <f t="shared" si="7"/>
        <v>1</v>
      </c>
      <c r="F246" s="16">
        <f>Nevada!Q23</f>
        <v>524.45681632653043</v>
      </c>
    </row>
    <row r="247" spans="1:6" x14ac:dyDescent="0.35">
      <c r="A247">
        <v>8</v>
      </c>
      <c r="B247" s="16">
        <f>ROUND(Nevada!$A$24,0)</f>
        <v>1647</v>
      </c>
      <c r="C247">
        <f>IF(Calculator!$A$4&lt;=Calculation!B247,1,0)</f>
        <v>1</v>
      </c>
      <c r="D247">
        <f>IF(Calculator!$C$4=Calculation!A247,1,0)</f>
        <v>0</v>
      </c>
      <c r="E247">
        <f t="shared" si="7"/>
        <v>1</v>
      </c>
      <c r="F247" s="16">
        <f>Nevada!Q24</f>
        <v>542.58356249999986</v>
      </c>
    </row>
    <row r="248" spans="1:6" x14ac:dyDescent="0.35">
      <c r="A248">
        <v>8</v>
      </c>
      <c r="B248" s="16">
        <f>ROUND(Nevada!$A$25,0)</f>
        <v>1681</v>
      </c>
      <c r="C248">
        <f>IF(Calculator!$A$4&lt;=Calculation!B248,1,0)</f>
        <v>1</v>
      </c>
      <c r="D248">
        <f>IF(Calculator!$C$4=Calculation!A248,1,0)</f>
        <v>0</v>
      </c>
      <c r="E248">
        <f t="shared" si="7"/>
        <v>1</v>
      </c>
      <c r="F248" s="16">
        <f>Nevada!Q25</f>
        <v>561.00420918367331</v>
      </c>
    </row>
    <row r="249" spans="1:6" x14ac:dyDescent="0.35">
      <c r="A249">
        <v>8</v>
      </c>
      <c r="B249" s="16">
        <f>ROUND(Nevada!$A$26,0)</f>
        <v>1714</v>
      </c>
      <c r="C249">
        <f>IF(Calculator!$A$4&lt;=Calculation!B249,1,0)</f>
        <v>1</v>
      </c>
      <c r="D249">
        <f>IF(Calculator!$C$4=Calculation!A249,1,0)</f>
        <v>0</v>
      </c>
      <c r="E249">
        <f t="shared" si="7"/>
        <v>1</v>
      </c>
      <c r="F249" s="16">
        <f>Nevada!Q26</f>
        <v>579.71875637755079</v>
      </c>
    </row>
    <row r="250" spans="1:6" x14ac:dyDescent="0.35">
      <c r="A250">
        <v>8</v>
      </c>
      <c r="B250" s="16">
        <f>ROUND(Nevada!$A$27,0)</f>
        <v>1748</v>
      </c>
      <c r="C250">
        <f>IF(Calculator!$A$4&lt;=Calculation!B250,1,0)</f>
        <v>1</v>
      </c>
      <c r="D250">
        <f>IF(Calculator!$C$4=Calculation!A250,1,0)</f>
        <v>0</v>
      </c>
      <c r="E250">
        <f t="shared" si="7"/>
        <v>1</v>
      </c>
      <c r="F250" s="16">
        <f>Nevada!Q27</f>
        <v>598.72720408163241</v>
      </c>
    </row>
    <row r="251" spans="1:6" x14ac:dyDescent="0.35">
      <c r="A251">
        <v>8</v>
      </c>
      <c r="B251" s="16">
        <f>ROUND(Nevada!$A$28,0)</f>
        <v>1782</v>
      </c>
      <c r="C251">
        <f>IF(Calculator!$A$4&lt;=Calculation!B251,1,0)</f>
        <v>1</v>
      </c>
      <c r="D251">
        <f>IF(Calculator!$C$4=Calculation!A251,1,0)</f>
        <v>0</v>
      </c>
      <c r="E251">
        <f t="shared" si="7"/>
        <v>1</v>
      </c>
      <c r="F251" s="16">
        <f>Nevada!Q28</f>
        <v>618.02955229591817</v>
      </c>
    </row>
    <row r="252" spans="1:6" x14ac:dyDescent="0.35">
      <c r="A252">
        <v>8</v>
      </c>
      <c r="B252" s="16">
        <f>ROUND(Nevada!$A$29,0)</f>
        <v>1815</v>
      </c>
      <c r="C252">
        <f>IF(Calculator!$A$4&lt;=Calculation!B252,1,0)</f>
        <v>1</v>
      </c>
      <c r="D252">
        <f>IF(Calculator!$C$4=Calculation!A252,1,0)</f>
        <v>0</v>
      </c>
      <c r="E252">
        <f t="shared" si="7"/>
        <v>1</v>
      </c>
      <c r="F252" s="16">
        <f>Nevada!Q29</f>
        <v>637.62580102040795</v>
      </c>
    </row>
    <row r="253" spans="1:6" x14ac:dyDescent="0.35">
      <c r="A253">
        <v>8</v>
      </c>
      <c r="B253" s="16">
        <f>ROUND(Nevada!$A$30,0)</f>
        <v>1849</v>
      </c>
      <c r="C253">
        <f>IF(Calculator!$A$4&lt;=Calculation!B253,1,0)</f>
        <v>1</v>
      </c>
      <c r="D253">
        <f>IF(Calculator!$C$4=Calculation!A253,1,0)</f>
        <v>0</v>
      </c>
      <c r="E253">
        <f t="shared" si="7"/>
        <v>1</v>
      </c>
      <c r="F253" s="16">
        <f>Nevada!Q30</f>
        <v>657.51595025510176</v>
      </c>
    </row>
    <row r="254" spans="1:6" x14ac:dyDescent="0.35">
      <c r="A254">
        <v>8</v>
      </c>
      <c r="B254" s="16">
        <f>ROUND(Nevada!$A$31,0)</f>
        <v>1883</v>
      </c>
      <c r="C254">
        <f>IF(Calculator!$A$4&lt;=Calculation!B254,1,0)</f>
        <v>1</v>
      </c>
      <c r="D254">
        <f>IF(Calculator!$C$4=Calculation!A254,1,0)</f>
        <v>0</v>
      </c>
      <c r="E254">
        <f t="shared" si="7"/>
        <v>1</v>
      </c>
      <c r="F254" s="16">
        <f>Nevada!Q31</f>
        <v>677.7</v>
      </c>
    </row>
    <row r="255" spans="1:6" x14ac:dyDescent="0.35">
      <c r="A255">
        <v>8</v>
      </c>
      <c r="B255" s="16">
        <v>6000</v>
      </c>
      <c r="C255">
        <f>IF(Calculator!$A$4&lt;=Calculation!B255,1,0)</f>
        <v>1</v>
      </c>
      <c r="D255">
        <f>IF(Calculator!$C$4=Calculation!A255,1,0)</f>
        <v>0</v>
      </c>
      <c r="E255">
        <f t="shared" si="7"/>
        <v>1</v>
      </c>
      <c r="F255" s="16">
        <f>IF(Calculator!$A$4&lt;=6000, Calculator!$A$4*Percentages!$I$3,6000*Percentages!$I$3)</f>
        <v>0</v>
      </c>
    </row>
    <row r="256" spans="1:6" x14ac:dyDescent="0.35">
      <c r="A256">
        <v>8</v>
      </c>
      <c r="B256" s="16">
        <v>10000</v>
      </c>
      <c r="C256">
        <f>IF(Calculator!$A$4&lt;=Calculation!B256,1,0)</f>
        <v>1</v>
      </c>
      <c r="D256">
        <f>IF(Calculator!$C$4=Calculation!A256,1,0)</f>
        <v>0</v>
      </c>
      <c r="E256">
        <f t="shared" si="7"/>
        <v>1</v>
      </c>
      <c r="F256" s="16">
        <f>IF(Calculator!$A$4&lt;=10000,F255+((Calculator!$A$4-6000)*Percentages!$I$4),F255+((10000-6000)*Percentages!$I$4))</f>
        <v>-1080.0000000000002</v>
      </c>
    </row>
    <row r="257" spans="1:6" x14ac:dyDescent="0.35">
      <c r="A257">
        <v>8</v>
      </c>
      <c r="B257" s="16">
        <v>1000000000</v>
      </c>
      <c r="C257">
        <f>IF(Calculator!$A$4&lt;=Calculation!B257,1,0)</f>
        <v>1</v>
      </c>
      <c r="D257">
        <f>IF(Calculator!$C$4=Calculation!A257,1,0)</f>
        <v>0</v>
      </c>
      <c r="E257">
        <f t="shared" si="7"/>
        <v>1</v>
      </c>
      <c r="F257" s="16">
        <f>F256+((Calculator!$A$4-10000)*Percentages!$I$5)</f>
        <v>-1980.0000000000005</v>
      </c>
    </row>
    <row r="258" spans="1:6" x14ac:dyDescent="0.35">
      <c r="A258" s="31">
        <v>9</v>
      </c>
      <c r="B258" s="16">
        <f>ROUND(Nevada!$A$3,0)</f>
        <v>941</v>
      </c>
      <c r="C258">
        <f>IF(Calculator!$A$4&lt;=Calculation!B258,1,0)</f>
        <v>1</v>
      </c>
      <c r="D258">
        <f>IF(Calculator!$C$4=Calculation!A258,1,0)</f>
        <v>0</v>
      </c>
      <c r="E258">
        <f>C258+D258</f>
        <v>1</v>
      </c>
      <c r="F258" s="16">
        <f>Nevada!S3</f>
        <v>236.06550000000004</v>
      </c>
    </row>
    <row r="259" spans="1:6" x14ac:dyDescent="0.35">
      <c r="A259" s="31">
        <v>9</v>
      </c>
      <c r="B259" s="16">
        <f>ROUND(Nevada!$A$4,0)</f>
        <v>975</v>
      </c>
      <c r="C259">
        <f>IF(Calculator!$A$4&lt;=Calculation!B259,1,0)</f>
        <v>1</v>
      </c>
      <c r="D259">
        <f>IF(Calculator!$C$4=Calculation!A259,1,0)</f>
        <v>0</v>
      </c>
      <c r="E259">
        <f t="shared" ref="E259:E289" si="8">C259+D259</f>
        <v>1</v>
      </c>
      <c r="F259" s="16">
        <f>Nevada!S4</f>
        <v>248.99472130102046</v>
      </c>
    </row>
    <row r="260" spans="1:6" x14ac:dyDescent="0.35">
      <c r="A260" s="31">
        <v>9</v>
      </c>
      <c r="B260" s="16">
        <f>ROUND(Nevada!$A$5,0)</f>
        <v>1008</v>
      </c>
      <c r="C260">
        <f>IF(Calculator!$A$4&lt;=Calculation!B260,1,0)</f>
        <v>1</v>
      </c>
      <c r="D260">
        <f>IF(Calculator!$C$4=Calculation!A260,1,0)</f>
        <v>0</v>
      </c>
      <c r="E260">
        <f t="shared" si="8"/>
        <v>1</v>
      </c>
      <c r="F260" s="16">
        <f>Nevada!S5</f>
        <v>262.2341709183674</v>
      </c>
    </row>
    <row r="261" spans="1:6" x14ac:dyDescent="0.35">
      <c r="A261" s="31">
        <v>9</v>
      </c>
      <c r="B261" s="16">
        <f>ROUND(Nevada!$A$6,0)</f>
        <v>1042</v>
      </c>
      <c r="C261">
        <f>IF(Calculator!$A$4&lt;=Calculation!B261,1,0)</f>
        <v>1</v>
      </c>
      <c r="D261">
        <f>IF(Calculator!$C$4=Calculation!A261,1,0)</f>
        <v>0</v>
      </c>
      <c r="E261">
        <f t="shared" si="8"/>
        <v>1</v>
      </c>
      <c r="F261" s="16">
        <f>Nevada!S6</f>
        <v>275.78384885204088</v>
      </c>
    </row>
    <row r="262" spans="1:6" x14ac:dyDescent="0.35">
      <c r="A262" s="31">
        <v>9</v>
      </c>
      <c r="B262" s="16">
        <f>ROUND(Nevada!$A$7,0)</f>
        <v>1076</v>
      </c>
      <c r="C262">
        <f>IF(Calculator!$A$4&lt;=Calculation!B262,1,0)</f>
        <v>1</v>
      </c>
      <c r="D262">
        <f>IF(Calculator!$C$4=Calculation!A262,1,0)</f>
        <v>0</v>
      </c>
      <c r="E262">
        <f t="shared" si="8"/>
        <v>1</v>
      </c>
      <c r="F262" s="16">
        <f>Nevada!S7</f>
        <v>289.64375510204087</v>
      </c>
    </row>
    <row r="263" spans="1:6" x14ac:dyDescent="0.35">
      <c r="A263" s="31">
        <v>9</v>
      </c>
      <c r="B263" s="16">
        <f>ROUND(Nevada!$A$8,0)</f>
        <v>1109</v>
      </c>
      <c r="C263">
        <f>IF(Calculator!$A$4&lt;=Calculation!B263,1,0)</f>
        <v>1</v>
      </c>
      <c r="D263">
        <f>IF(Calculator!$C$4=Calculation!A263,1,0)</f>
        <v>0</v>
      </c>
      <c r="E263">
        <f t="shared" si="8"/>
        <v>1</v>
      </c>
      <c r="F263" s="16">
        <f>Nevada!S8</f>
        <v>303.81388966836744</v>
      </c>
    </row>
    <row r="264" spans="1:6" x14ac:dyDescent="0.35">
      <c r="A264" s="31">
        <v>9</v>
      </c>
      <c r="B264" s="16">
        <f>ROUND(Nevada!$A$9,0)</f>
        <v>1143</v>
      </c>
      <c r="C264">
        <f>IF(Calculator!$A$4&lt;=Calculation!B264,1,0)</f>
        <v>1</v>
      </c>
      <c r="D264">
        <f>IF(Calculator!$C$4=Calculation!A264,1,0)</f>
        <v>0</v>
      </c>
      <c r="E264">
        <f t="shared" si="8"/>
        <v>1</v>
      </c>
      <c r="F264" s="16">
        <f>Nevada!S9</f>
        <v>318.29425255102052</v>
      </c>
    </row>
    <row r="265" spans="1:6" x14ac:dyDescent="0.35">
      <c r="A265" s="31">
        <v>9</v>
      </c>
      <c r="B265" s="16">
        <f>ROUND(Nevada!$A$10,0)</f>
        <v>1177</v>
      </c>
      <c r="C265">
        <f>IF(Calculator!$A$4&lt;=Calculation!B265,1,0)</f>
        <v>1</v>
      </c>
      <c r="D265">
        <f>IF(Calculator!$C$4=Calculation!A265,1,0)</f>
        <v>0</v>
      </c>
      <c r="E265">
        <f t="shared" si="8"/>
        <v>1</v>
      </c>
      <c r="F265" s="16">
        <f>Nevada!S10</f>
        <v>333.08484375000006</v>
      </c>
    </row>
    <row r="266" spans="1:6" x14ac:dyDescent="0.35">
      <c r="A266" s="31">
        <v>9</v>
      </c>
      <c r="B266" s="16">
        <f>ROUND(Nevada!$A$11,0)</f>
        <v>1210</v>
      </c>
      <c r="C266">
        <f>IF(Calculator!$A$4&lt;=Calculation!B266,1,0)</f>
        <v>1</v>
      </c>
      <c r="D266">
        <f>IF(Calculator!$C$4=Calculation!A266,1,0)</f>
        <v>0</v>
      </c>
      <c r="E266">
        <f t="shared" si="8"/>
        <v>1</v>
      </c>
      <c r="F266" s="16">
        <f>Nevada!S11</f>
        <v>348.18566326530623</v>
      </c>
    </row>
    <row r="267" spans="1:6" x14ac:dyDescent="0.35">
      <c r="A267" s="31">
        <v>9</v>
      </c>
      <c r="B267" s="16">
        <f>ROUND(Nevada!$A$12,0)</f>
        <v>1244</v>
      </c>
      <c r="C267">
        <f>IF(Calculator!$A$4&lt;=Calculation!B267,1,0)</f>
        <v>1</v>
      </c>
      <c r="D267">
        <f>IF(Calculator!$C$4=Calculation!A267,1,0)</f>
        <v>0</v>
      </c>
      <c r="E267">
        <f t="shared" si="8"/>
        <v>1</v>
      </c>
      <c r="F267" s="16">
        <f>Nevada!S12</f>
        <v>363.59671109693886</v>
      </c>
    </row>
    <row r="268" spans="1:6" x14ac:dyDescent="0.35">
      <c r="A268" s="31">
        <v>9</v>
      </c>
      <c r="B268" s="16">
        <f>ROUND(Nevada!$A$13,0)</f>
        <v>1277</v>
      </c>
      <c r="C268">
        <f>IF(Calculator!$A$4&lt;=Calculation!B268,1,0)</f>
        <v>1</v>
      </c>
      <c r="D268">
        <f>IF(Calculator!$C$4=Calculation!A268,1,0)</f>
        <v>0</v>
      </c>
      <c r="E268">
        <f t="shared" si="8"/>
        <v>1</v>
      </c>
      <c r="F268" s="16">
        <f>Nevada!S13</f>
        <v>379.31798724489806</v>
      </c>
    </row>
    <row r="269" spans="1:6" x14ac:dyDescent="0.35">
      <c r="A269" s="31">
        <v>9</v>
      </c>
      <c r="B269" s="16">
        <f>ROUND(Nevada!$A$14,0)</f>
        <v>1311</v>
      </c>
      <c r="C269">
        <f>IF(Calculator!$A$4&lt;=Calculation!B269,1,0)</f>
        <v>1</v>
      </c>
      <c r="D269">
        <f>IF(Calculator!$C$4=Calculation!A269,1,0)</f>
        <v>0</v>
      </c>
      <c r="E269">
        <f t="shared" si="8"/>
        <v>1</v>
      </c>
      <c r="F269" s="16">
        <f>Nevada!S14</f>
        <v>395.34949170918378</v>
      </c>
    </row>
    <row r="270" spans="1:6" x14ac:dyDescent="0.35">
      <c r="A270" s="31">
        <v>9</v>
      </c>
      <c r="B270" s="16">
        <f>ROUND(Nevada!$A$15,0)</f>
        <v>1345</v>
      </c>
      <c r="C270">
        <f>IF(Calculator!$A$4&lt;=Calculation!B270,1,0)</f>
        <v>1</v>
      </c>
      <c r="D270">
        <f>IF(Calculator!$C$4=Calculation!A270,1,0)</f>
        <v>0</v>
      </c>
      <c r="E270">
        <f t="shared" si="8"/>
        <v>1</v>
      </c>
      <c r="F270" s="16">
        <f>Nevada!S15</f>
        <v>411.69122448979601</v>
      </c>
    </row>
    <row r="271" spans="1:6" x14ac:dyDescent="0.35">
      <c r="A271" s="31">
        <v>9</v>
      </c>
      <c r="B271" s="16">
        <f>ROUND(Nevada!$A$16,0)</f>
        <v>1378</v>
      </c>
      <c r="C271">
        <f>IF(Calculator!$A$4&lt;=Calculation!B271,1,0)</f>
        <v>1</v>
      </c>
      <c r="D271">
        <f>IF(Calculator!$C$4=Calculation!A271,1,0)</f>
        <v>0</v>
      </c>
      <c r="E271">
        <f t="shared" si="8"/>
        <v>1</v>
      </c>
      <c r="F271" s="16">
        <f>Nevada!S16</f>
        <v>428.34318558673482</v>
      </c>
    </row>
    <row r="272" spans="1:6" x14ac:dyDescent="0.35">
      <c r="A272" s="31">
        <v>9</v>
      </c>
      <c r="B272" s="16">
        <f>ROUND(Nevada!$A$17,0)</f>
        <v>1412</v>
      </c>
      <c r="C272">
        <f>IF(Calculator!$A$4&lt;=Calculation!B272,1,0)</f>
        <v>1</v>
      </c>
      <c r="D272">
        <f>IF(Calculator!$C$4=Calculation!A272,1,0)</f>
        <v>0</v>
      </c>
      <c r="E272">
        <f t="shared" si="8"/>
        <v>1</v>
      </c>
      <c r="F272" s="16">
        <f>Nevada!S17</f>
        <v>445.30537500000014</v>
      </c>
    </row>
    <row r="273" spans="1:6" x14ac:dyDescent="0.35">
      <c r="A273" s="31">
        <v>9</v>
      </c>
      <c r="B273" s="16">
        <f>ROUND(Nevada!$A$18,0)</f>
        <v>1445</v>
      </c>
      <c r="C273">
        <f>IF(Calculator!$A$4&lt;=Calculation!B273,1,0)</f>
        <v>1</v>
      </c>
      <c r="D273">
        <f>IF(Calculator!$C$4=Calculation!A273,1,0)</f>
        <v>0</v>
      </c>
      <c r="E273">
        <f t="shared" si="8"/>
        <v>1</v>
      </c>
      <c r="F273" s="16">
        <f>Nevada!S18</f>
        <v>462.57779272959198</v>
      </c>
    </row>
    <row r="274" spans="1:6" x14ac:dyDescent="0.35">
      <c r="A274" s="31">
        <v>9</v>
      </c>
      <c r="B274" s="16">
        <f>ROUND(Nevada!$A$19,0)</f>
        <v>1479</v>
      </c>
      <c r="C274">
        <f>IF(Calculator!$A$4&lt;=Calculation!B274,1,0)</f>
        <v>1</v>
      </c>
      <c r="D274">
        <f>IF(Calculator!$C$4=Calculation!A274,1,0)</f>
        <v>0</v>
      </c>
      <c r="E274">
        <f t="shared" si="8"/>
        <v>1</v>
      </c>
      <c r="F274" s="16">
        <f>Nevada!S19</f>
        <v>480.16043877551033</v>
      </c>
    </row>
    <row r="275" spans="1:6" x14ac:dyDescent="0.35">
      <c r="A275" s="31">
        <v>9</v>
      </c>
      <c r="B275" s="16">
        <f>ROUND(Nevada!$A$20,0)</f>
        <v>1513</v>
      </c>
      <c r="C275">
        <f>IF(Calculator!$A$4&lt;=Calculation!B275,1,0)</f>
        <v>1</v>
      </c>
      <c r="D275">
        <f>IF(Calculator!$C$4=Calculation!A275,1,0)</f>
        <v>0</v>
      </c>
      <c r="E275">
        <f t="shared" si="8"/>
        <v>1</v>
      </c>
      <c r="F275" s="16">
        <f>Nevada!S20</f>
        <v>498.05331313775525</v>
      </c>
    </row>
    <row r="276" spans="1:6" x14ac:dyDescent="0.35">
      <c r="A276" s="31">
        <v>9</v>
      </c>
      <c r="B276" s="16">
        <f>ROUND(Nevada!$A$21,0)</f>
        <v>1546</v>
      </c>
      <c r="C276">
        <f>IF(Calculator!$A$4&lt;=Calculation!B276,1,0)</f>
        <v>1</v>
      </c>
      <c r="D276">
        <f>IF(Calculator!$C$4=Calculation!A276,1,0)</f>
        <v>0</v>
      </c>
      <c r="E276">
        <f t="shared" si="8"/>
        <v>1</v>
      </c>
      <c r="F276" s="16">
        <f>Nevada!S21</f>
        <v>516.25641581632669</v>
      </c>
    </row>
    <row r="277" spans="1:6" x14ac:dyDescent="0.35">
      <c r="A277" s="31">
        <v>9</v>
      </c>
      <c r="B277" s="16">
        <f>ROUND(Nevada!$A$22,0)</f>
        <v>1580</v>
      </c>
      <c r="C277">
        <f>IF(Calculator!$A$4&lt;=Calculation!B277,1,0)</f>
        <v>1</v>
      </c>
      <c r="D277">
        <f>IF(Calculator!$C$4=Calculation!A277,1,0)</f>
        <v>0</v>
      </c>
      <c r="E277">
        <f t="shared" si="8"/>
        <v>1</v>
      </c>
      <c r="F277" s="16">
        <f>Nevada!S22</f>
        <v>534.76974681122465</v>
      </c>
    </row>
    <row r="278" spans="1:6" x14ac:dyDescent="0.35">
      <c r="A278" s="31">
        <v>9</v>
      </c>
      <c r="B278" s="16">
        <f>ROUND(Nevada!$A$23,0)</f>
        <v>1614</v>
      </c>
      <c r="C278">
        <f>IF(Calculator!$A$4&lt;=Calculation!B278,1,0)</f>
        <v>1</v>
      </c>
      <c r="D278">
        <f>IF(Calculator!$C$4=Calculation!A278,1,0)</f>
        <v>0</v>
      </c>
      <c r="E278">
        <f t="shared" si="8"/>
        <v>1</v>
      </c>
      <c r="F278" s="16">
        <f>Nevada!S23</f>
        <v>553.59330612244912</v>
      </c>
    </row>
    <row r="279" spans="1:6" x14ac:dyDescent="0.35">
      <c r="A279" s="31">
        <v>9</v>
      </c>
      <c r="B279" s="16">
        <f>ROUND(Nevada!$A$24,0)</f>
        <v>1647</v>
      </c>
      <c r="C279">
        <f>IF(Calculator!$A$4&lt;=Calculation!B279,1,0)</f>
        <v>1</v>
      </c>
      <c r="D279">
        <f>IF(Calculator!$C$4=Calculation!A279,1,0)</f>
        <v>0</v>
      </c>
      <c r="E279">
        <f t="shared" si="8"/>
        <v>1</v>
      </c>
      <c r="F279" s="16">
        <f>Nevada!S24</f>
        <v>572.72709375000022</v>
      </c>
    </row>
    <row r="280" spans="1:6" x14ac:dyDescent="0.35">
      <c r="A280" s="31">
        <v>9</v>
      </c>
      <c r="B280" s="16">
        <f>ROUND(Nevada!$A$25,0)</f>
        <v>1681</v>
      </c>
      <c r="C280">
        <f>IF(Calculator!$A$4&lt;=Calculation!B280,1,0)</f>
        <v>1</v>
      </c>
      <c r="D280">
        <f>IF(Calculator!$C$4=Calculation!A280,1,0)</f>
        <v>0</v>
      </c>
      <c r="E280">
        <f t="shared" si="8"/>
        <v>1</v>
      </c>
      <c r="F280" s="16">
        <f>Nevada!S25</f>
        <v>592.17110969387772</v>
      </c>
    </row>
    <row r="281" spans="1:6" x14ac:dyDescent="0.35">
      <c r="A281" s="31">
        <v>9</v>
      </c>
      <c r="B281" s="16">
        <f>ROUND(Nevada!$A$26,0)</f>
        <v>1714</v>
      </c>
      <c r="C281">
        <f>IF(Calculator!$A$4&lt;=Calculation!B281,1,0)</f>
        <v>1</v>
      </c>
      <c r="D281">
        <f>IF(Calculator!$C$4=Calculation!A281,1,0)</f>
        <v>0</v>
      </c>
      <c r="E281">
        <f t="shared" si="8"/>
        <v>1</v>
      </c>
      <c r="F281" s="16">
        <f>Nevada!S26</f>
        <v>611.92535395408186</v>
      </c>
    </row>
    <row r="282" spans="1:6" x14ac:dyDescent="0.35">
      <c r="A282" s="31">
        <v>9</v>
      </c>
      <c r="B282" s="16">
        <f>ROUND(Nevada!$A$27,0)</f>
        <v>1748</v>
      </c>
      <c r="C282">
        <f>IF(Calculator!$A$4&lt;=Calculation!B282,1,0)</f>
        <v>1</v>
      </c>
      <c r="D282">
        <f>IF(Calculator!$C$4=Calculation!A282,1,0)</f>
        <v>0</v>
      </c>
      <c r="E282">
        <f t="shared" si="8"/>
        <v>1</v>
      </c>
      <c r="F282" s="16">
        <f>Nevada!S27</f>
        <v>631.9898265306125</v>
      </c>
    </row>
    <row r="283" spans="1:6" x14ac:dyDescent="0.35">
      <c r="A283" s="31">
        <v>9</v>
      </c>
      <c r="B283" s="16">
        <f>ROUND(Nevada!$A$28,0)</f>
        <v>1782</v>
      </c>
      <c r="C283">
        <f>IF(Calculator!$A$4&lt;=Calculation!B283,1,0)</f>
        <v>1</v>
      </c>
      <c r="D283">
        <f>IF(Calculator!$C$4=Calculation!A283,1,0)</f>
        <v>0</v>
      </c>
      <c r="E283">
        <f t="shared" si="8"/>
        <v>1</v>
      </c>
      <c r="F283" s="16">
        <f>Nevada!S28</f>
        <v>652.36452742346967</v>
      </c>
    </row>
    <row r="284" spans="1:6" x14ac:dyDescent="0.35">
      <c r="A284" s="31">
        <v>9</v>
      </c>
      <c r="B284" s="16">
        <f>ROUND(Nevada!$A$29,0)</f>
        <v>1815</v>
      </c>
      <c r="C284">
        <f>IF(Calculator!$A$4&lt;=Calculation!B284,1,0)</f>
        <v>1</v>
      </c>
      <c r="D284">
        <f>IF(Calculator!$C$4=Calculation!A284,1,0)</f>
        <v>0</v>
      </c>
      <c r="E284">
        <f t="shared" si="8"/>
        <v>1</v>
      </c>
      <c r="F284" s="16">
        <f>Nevada!S29</f>
        <v>673.04945663265335</v>
      </c>
    </row>
    <row r="285" spans="1:6" x14ac:dyDescent="0.35">
      <c r="A285" s="31">
        <v>9</v>
      </c>
      <c r="B285" s="16">
        <f>ROUND(Nevada!$A$30,0)</f>
        <v>1849</v>
      </c>
      <c r="C285">
        <f>IF(Calculator!$A$4&lt;=Calculation!B285,1,0)</f>
        <v>1</v>
      </c>
      <c r="D285">
        <f>IF(Calculator!$C$4=Calculation!A285,1,0)</f>
        <v>0</v>
      </c>
      <c r="E285">
        <f t="shared" si="8"/>
        <v>1</v>
      </c>
      <c r="F285" s="16">
        <f>Nevada!S30</f>
        <v>694.04461415816354</v>
      </c>
    </row>
    <row r="286" spans="1:6" x14ac:dyDescent="0.35">
      <c r="A286" s="31">
        <v>9</v>
      </c>
      <c r="B286" s="16">
        <f>ROUND(Nevada!$A$31,0)</f>
        <v>1883</v>
      </c>
      <c r="C286">
        <f>IF(Calculator!$A$4&lt;=Calculation!B286,1,0)</f>
        <v>1</v>
      </c>
      <c r="D286">
        <f>IF(Calculator!$C$4=Calculation!A286,1,0)</f>
        <v>0</v>
      </c>
      <c r="E286">
        <f t="shared" si="8"/>
        <v>1</v>
      </c>
      <c r="F286" s="16">
        <f>Nevada!S31</f>
        <v>715.35000000000014</v>
      </c>
    </row>
    <row r="287" spans="1:6" x14ac:dyDescent="0.35">
      <c r="A287" s="31">
        <v>9</v>
      </c>
      <c r="B287" s="16">
        <v>6000</v>
      </c>
      <c r="C287">
        <f>IF(Calculator!$A$4&lt;=Calculation!B287,1,0)</f>
        <v>1</v>
      </c>
      <c r="D287">
        <f>IF(Calculator!$C$4=Calculation!A287,1,0)</f>
        <v>0</v>
      </c>
      <c r="E287">
        <f t="shared" si="8"/>
        <v>1</v>
      </c>
      <c r="F287" s="16">
        <f>IF(Calculator!$A$4&lt;=6000, Calculator!$A$4*Percentages!$J$3,6000*Percentages!$J$3)</f>
        <v>0</v>
      </c>
    </row>
    <row r="288" spans="1:6" x14ac:dyDescent="0.35">
      <c r="A288" s="31">
        <v>9</v>
      </c>
      <c r="B288" s="16">
        <v>10000</v>
      </c>
      <c r="C288">
        <f>IF(Calculator!$A$4&lt;=Calculation!B288,1,0)</f>
        <v>1</v>
      </c>
      <c r="D288">
        <f>IF(Calculator!$C$4=Calculation!A288,1,0)</f>
        <v>0</v>
      </c>
      <c r="E288">
        <f t="shared" si="8"/>
        <v>1</v>
      </c>
      <c r="F288" s="16">
        <f>IF(Calculator!$A$4&lt;=10000,F287+((Calculator!$A$4-6000)*Percentages!$J$4),F287+((10000-6000)*Percentages!$J$4))</f>
        <v>-1140.0000000000005</v>
      </c>
    </row>
    <row r="289" spans="1:6" x14ac:dyDescent="0.35">
      <c r="A289" s="31">
        <v>9</v>
      </c>
      <c r="B289" s="16">
        <v>1000000000</v>
      </c>
      <c r="C289">
        <f>IF(Calculator!$A$4&lt;=Calculation!B289,1,0)</f>
        <v>1</v>
      </c>
      <c r="D289">
        <f>IF(Calculator!$C$4=Calculation!A289,1,0)</f>
        <v>0</v>
      </c>
      <c r="E289">
        <f t="shared" si="8"/>
        <v>1</v>
      </c>
      <c r="F289" s="16">
        <f>F288+((Calculator!$A$4-10000)*Percentages!$J$5)</f>
        <v>-2090.0000000000009</v>
      </c>
    </row>
    <row r="290" spans="1:6" x14ac:dyDescent="0.35">
      <c r="A290">
        <v>10</v>
      </c>
      <c r="B290" s="16">
        <f>ROUND(Nevada!$A$3,0)</f>
        <v>941</v>
      </c>
      <c r="C290">
        <f>IF(Calculator!$A$4&lt;=Calculation!B290,1,0)</f>
        <v>1</v>
      </c>
      <c r="D290">
        <f>IF(Calculator!$C$4=Calculation!A290,1,0)</f>
        <v>0</v>
      </c>
      <c r="E290">
        <f>C290+D290</f>
        <v>1</v>
      </c>
      <c r="F290" s="16">
        <f>Nevada!U3</f>
        <v>248.49000000000004</v>
      </c>
    </row>
    <row r="291" spans="1:6" x14ac:dyDescent="0.35">
      <c r="A291">
        <v>10</v>
      </c>
      <c r="B291" s="16">
        <f>ROUND(Nevada!$A$4,0)</f>
        <v>975</v>
      </c>
      <c r="C291">
        <f>IF(Calculator!$A$4&lt;=Calculation!B291,1,0)</f>
        <v>1</v>
      </c>
      <c r="D291">
        <f>IF(Calculator!$C$4=Calculation!A291,1,0)</f>
        <v>0</v>
      </c>
      <c r="E291">
        <f t="shared" ref="E291:E321" si="9">C291+D291</f>
        <v>1</v>
      </c>
      <c r="F291" s="16">
        <f>Nevada!U4</f>
        <v>262.09970663265307</v>
      </c>
    </row>
    <row r="292" spans="1:6" x14ac:dyDescent="0.35">
      <c r="A292">
        <v>10</v>
      </c>
      <c r="B292" s="16">
        <f>ROUND(Nevada!$A$5,0)</f>
        <v>1008</v>
      </c>
      <c r="C292">
        <f>IF(Calculator!$A$4&lt;=Calculation!B292,1,0)</f>
        <v>1</v>
      </c>
      <c r="D292">
        <f>IF(Calculator!$C$4=Calculation!A292,1,0)</f>
        <v>0</v>
      </c>
      <c r="E292">
        <f t="shared" si="9"/>
        <v>1</v>
      </c>
      <c r="F292" s="16">
        <f>Nevada!U5</f>
        <v>276.03596938775507</v>
      </c>
    </row>
    <row r="293" spans="1:6" x14ac:dyDescent="0.35">
      <c r="A293">
        <v>10</v>
      </c>
      <c r="B293" s="16">
        <f>ROUND(Nevada!$A$6,0)</f>
        <v>1042</v>
      </c>
      <c r="C293">
        <f>IF(Calculator!$A$4&lt;=Calculation!B293,1,0)</f>
        <v>1</v>
      </c>
      <c r="D293">
        <f>IF(Calculator!$C$4=Calculation!A293,1,0)</f>
        <v>0</v>
      </c>
      <c r="E293">
        <f t="shared" si="9"/>
        <v>1</v>
      </c>
      <c r="F293" s="16">
        <f>Nevada!U6</f>
        <v>290.29878826530603</v>
      </c>
    </row>
    <row r="294" spans="1:6" x14ac:dyDescent="0.35">
      <c r="A294">
        <v>10</v>
      </c>
      <c r="B294" s="16">
        <f>ROUND(Nevada!$A$7,0)</f>
        <v>1076</v>
      </c>
      <c r="C294">
        <f>IF(Calculator!$A$4&lt;=Calculation!B294,1,0)</f>
        <v>1</v>
      </c>
      <c r="D294">
        <f>IF(Calculator!$C$4=Calculation!A294,1,0)</f>
        <v>0</v>
      </c>
      <c r="E294">
        <f t="shared" si="9"/>
        <v>1</v>
      </c>
      <c r="F294" s="16">
        <f>Nevada!U7</f>
        <v>304.88816326530599</v>
      </c>
    </row>
    <row r="295" spans="1:6" x14ac:dyDescent="0.35">
      <c r="A295">
        <v>10</v>
      </c>
      <c r="B295" s="16">
        <f>ROUND(Nevada!$A$8,0)</f>
        <v>1109</v>
      </c>
      <c r="C295">
        <f>IF(Calculator!$A$4&lt;=Calculation!B295,1,0)</f>
        <v>1</v>
      </c>
      <c r="D295">
        <f>IF(Calculator!$C$4=Calculation!A295,1,0)</f>
        <v>0</v>
      </c>
      <c r="E295">
        <f t="shared" si="9"/>
        <v>1</v>
      </c>
      <c r="F295" s="16">
        <f>Nevada!U8</f>
        <v>319.80409438775496</v>
      </c>
    </row>
    <row r="296" spans="1:6" x14ac:dyDescent="0.35">
      <c r="A296">
        <v>10</v>
      </c>
      <c r="B296" s="16">
        <f>ROUND(Nevada!$A$9,0)</f>
        <v>1143</v>
      </c>
      <c r="C296">
        <f>IF(Calculator!$A$4&lt;=Calculation!B296,1,0)</f>
        <v>1</v>
      </c>
      <c r="D296">
        <f>IF(Calculator!$C$4=Calculation!A296,1,0)</f>
        <v>0</v>
      </c>
      <c r="E296">
        <f t="shared" si="9"/>
        <v>1</v>
      </c>
      <c r="F296" s="16">
        <f>Nevada!U9</f>
        <v>335.04658163265282</v>
      </c>
    </row>
    <row r="297" spans="1:6" x14ac:dyDescent="0.35">
      <c r="A297">
        <v>10</v>
      </c>
      <c r="B297" s="16">
        <f>ROUND(Nevada!$A$10,0)</f>
        <v>1177</v>
      </c>
      <c r="C297">
        <f>IF(Calculator!$A$4&lt;=Calculation!B297,1,0)</f>
        <v>1</v>
      </c>
      <c r="D297">
        <f>IF(Calculator!$C$4=Calculation!A297,1,0)</f>
        <v>0</v>
      </c>
      <c r="E297">
        <f t="shared" si="9"/>
        <v>1</v>
      </c>
      <c r="F297" s="16">
        <f>Nevada!U10</f>
        <v>350.61562499999974</v>
      </c>
    </row>
    <row r="298" spans="1:6" x14ac:dyDescent="0.35">
      <c r="A298">
        <v>10</v>
      </c>
      <c r="B298" s="16">
        <f>ROUND(Nevada!$A$11,0)</f>
        <v>1210</v>
      </c>
      <c r="C298">
        <f>IF(Calculator!$A$4&lt;=Calculation!B298,1,0)</f>
        <v>1</v>
      </c>
      <c r="D298">
        <f>IF(Calculator!$C$4=Calculation!A298,1,0)</f>
        <v>0</v>
      </c>
      <c r="E298">
        <f t="shared" si="9"/>
        <v>1</v>
      </c>
      <c r="F298" s="16">
        <f>Nevada!U11</f>
        <v>366.51122448979555</v>
      </c>
    </row>
    <row r="299" spans="1:6" x14ac:dyDescent="0.35">
      <c r="A299">
        <v>10</v>
      </c>
      <c r="B299" s="16">
        <f>ROUND(Nevada!$A$12,0)</f>
        <v>1244</v>
      </c>
      <c r="C299">
        <f>IF(Calculator!$A$4&lt;=Calculation!B299,1,0)</f>
        <v>1</v>
      </c>
      <c r="D299">
        <f>IF(Calculator!$C$4=Calculation!A299,1,0)</f>
        <v>0</v>
      </c>
      <c r="E299">
        <f t="shared" si="9"/>
        <v>1</v>
      </c>
      <c r="F299" s="16">
        <f>Nevada!U12</f>
        <v>382.73338010204043</v>
      </c>
    </row>
    <row r="300" spans="1:6" x14ac:dyDescent="0.35">
      <c r="A300">
        <v>10</v>
      </c>
      <c r="B300" s="16">
        <f>ROUND(Nevada!$A$13,0)</f>
        <v>1277</v>
      </c>
      <c r="C300">
        <f>IF(Calculator!$A$4&lt;=Calculation!B300,1,0)</f>
        <v>1</v>
      </c>
      <c r="D300">
        <f>IF(Calculator!$C$4=Calculation!A300,1,0)</f>
        <v>0</v>
      </c>
      <c r="E300">
        <f t="shared" si="9"/>
        <v>1</v>
      </c>
      <c r="F300" s="16">
        <f>Nevada!U13</f>
        <v>399.28209183673425</v>
      </c>
    </row>
    <row r="301" spans="1:6" x14ac:dyDescent="0.35">
      <c r="A301">
        <v>10</v>
      </c>
      <c r="B301" s="16">
        <f>ROUND(Nevada!$A$14,0)</f>
        <v>1311</v>
      </c>
      <c r="C301">
        <f>IF(Calculator!$A$4&lt;=Calculation!B301,1,0)</f>
        <v>1</v>
      </c>
      <c r="D301">
        <f>IF(Calculator!$C$4=Calculation!A301,1,0)</f>
        <v>0</v>
      </c>
      <c r="E301">
        <f t="shared" si="9"/>
        <v>1</v>
      </c>
      <c r="F301" s="16">
        <f>Nevada!U14</f>
        <v>416.15735969387703</v>
      </c>
    </row>
    <row r="302" spans="1:6" x14ac:dyDescent="0.35">
      <c r="A302">
        <v>10</v>
      </c>
      <c r="B302" s="16">
        <f>ROUND(Nevada!$A$15,0)</f>
        <v>1345</v>
      </c>
      <c r="C302">
        <f>IF(Calculator!$A$4&lt;=Calculation!B302,1,0)</f>
        <v>1</v>
      </c>
      <c r="D302">
        <f>IF(Calculator!$C$4=Calculation!A302,1,0)</f>
        <v>0</v>
      </c>
      <c r="E302">
        <f t="shared" si="9"/>
        <v>1</v>
      </c>
      <c r="F302" s="16">
        <f>Nevada!U15</f>
        <v>433.35918367346881</v>
      </c>
    </row>
    <row r="303" spans="1:6" x14ac:dyDescent="0.35">
      <c r="A303">
        <v>10</v>
      </c>
      <c r="B303" s="16">
        <f>ROUND(Nevada!$A$16,0)</f>
        <v>1378</v>
      </c>
      <c r="C303">
        <f>IF(Calculator!$A$4&lt;=Calculation!B303,1,0)</f>
        <v>1</v>
      </c>
      <c r="D303">
        <f>IF(Calculator!$C$4=Calculation!A303,1,0)</f>
        <v>0</v>
      </c>
      <c r="E303">
        <f t="shared" si="9"/>
        <v>1</v>
      </c>
      <c r="F303" s="16">
        <f>Nevada!U16</f>
        <v>450.88756377550953</v>
      </c>
    </row>
    <row r="304" spans="1:6" x14ac:dyDescent="0.35">
      <c r="A304">
        <v>10</v>
      </c>
      <c r="B304" s="16">
        <f>ROUND(Nevada!$A$17,0)</f>
        <v>1412</v>
      </c>
      <c r="C304">
        <f>IF(Calculator!$A$4&lt;=Calculation!B304,1,0)</f>
        <v>1</v>
      </c>
      <c r="D304">
        <f>IF(Calculator!$C$4=Calculation!A304,1,0)</f>
        <v>0</v>
      </c>
      <c r="E304">
        <f t="shared" si="9"/>
        <v>1</v>
      </c>
      <c r="F304" s="16">
        <f>Nevada!U17</f>
        <v>468.74249999999927</v>
      </c>
    </row>
    <row r="305" spans="1:6" x14ac:dyDescent="0.35">
      <c r="A305">
        <v>10</v>
      </c>
      <c r="B305" s="16">
        <f>ROUND(Nevada!$A$18,0)</f>
        <v>1445</v>
      </c>
      <c r="C305">
        <f>IF(Calculator!$A$4&lt;=Calculation!B305,1,0)</f>
        <v>1</v>
      </c>
      <c r="D305">
        <f>IF(Calculator!$C$4=Calculation!A305,1,0)</f>
        <v>0</v>
      </c>
      <c r="E305">
        <f t="shared" si="9"/>
        <v>1</v>
      </c>
      <c r="F305" s="16">
        <f>Nevada!U18</f>
        <v>486.92399234693795</v>
      </c>
    </row>
    <row r="306" spans="1:6" x14ac:dyDescent="0.35">
      <c r="A306">
        <v>10</v>
      </c>
      <c r="B306" s="16">
        <f>ROUND(Nevada!$A$19,0)</f>
        <v>1479</v>
      </c>
      <c r="C306">
        <f>IF(Calculator!$A$4&lt;=Calculation!B306,1,0)</f>
        <v>1</v>
      </c>
      <c r="D306">
        <f>IF(Calculator!$C$4=Calculation!A306,1,0)</f>
        <v>0</v>
      </c>
      <c r="E306">
        <f t="shared" si="9"/>
        <v>1</v>
      </c>
      <c r="F306" s="16">
        <f>Nevada!U19</f>
        <v>505.43204081632564</v>
      </c>
    </row>
    <row r="307" spans="1:6" x14ac:dyDescent="0.35">
      <c r="A307">
        <v>10</v>
      </c>
      <c r="B307" s="16">
        <f>ROUND(Nevada!$A$20,0)</f>
        <v>1513</v>
      </c>
      <c r="C307">
        <f>IF(Calculator!$A$4&lt;=Calculation!B307,1,0)</f>
        <v>1</v>
      </c>
      <c r="D307">
        <f>IF(Calculator!$C$4=Calculation!A307,1,0)</f>
        <v>0</v>
      </c>
      <c r="E307">
        <f t="shared" si="9"/>
        <v>1</v>
      </c>
      <c r="F307" s="16">
        <f>Nevada!U20</f>
        <v>524.26664540816228</v>
      </c>
    </row>
    <row r="308" spans="1:6" x14ac:dyDescent="0.35">
      <c r="A308">
        <v>10</v>
      </c>
      <c r="B308" s="16">
        <f>ROUND(Nevada!$A$21,0)</f>
        <v>1546</v>
      </c>
      <c r="C308">
        <f>IF(Calculator!$A$4&lt;=Calculation!B308,1,0)</f>
        <v>1</v>
      </c>
      <c r="D308">
        <f>IF(Calculator!$C$4=Calculation!A308,1,0)</f>
        <v>0</v>
      </c>
      <c r="E308">
        <f t="shared" si="9"/>
        <v>1</v>
      </c>
      <c r="F308" s="16">
        <f>Nevada!U21</f>
        <v>543.42780612244792</v>
      </c>
    </row>
    <row r="309" spans="1:6" x14ac:dyDescent="0.35">
      <c r="A309">
        <v>10</v>
      </c>
      <c r="B309" s="16">
        <f>ROUND(Nevada!$A$22,0)</f>
        <v>1580</v>
      </c>
      <c r="C309">
        <f>IF(Calculator!$A$4&lt;=Calculation!B309,1,0)</f>
        <v>1</v>
      </c>
      <c r="D309">
        <f>IF(Calculator!$C$4=Calculation!A309,1,0)</f>
        <v>0</v>
      </c>
      <c r="E309">
        <f t="shared" si="9"/>
        <v>1</v>
      </c>
      <c r="F309" s="16">
        <f>Nevada!U22</f>
        <v>562.91552295918257</v>
      </c>
    </row>
    <row r="310" spans="1:6" x14ac:dyDescent="0.35">
      <c r="A310">
        <v>10</v>
      </c>
      <c r="B310" s="16">
        <f>ROUND(Nevada!$A$23,0)</f>
        <v>1614</v>
      </c>
      <c r="C310">
        <f>IF(Calculator!$A$4&lt;=Calculation!B310,1,0)</f>
        <v>1</v>
      </c>
      <c r="D310">
        <f>IF(Calculator!$C$4=Calculation!A310,1,0)</f>
        <v>0</v>
      </c>
      <c r="E310">
        <f t="shared" si="9"/>
        <v>1</v>
      </c>
      <c r="F310" s="16">
        <f>Nevada!U23</f>
        <v>582.72979591836611</v>
      </c>
    </row>
    <row r="311" spans="1:6" x14ac:dyDescent="0.35">
      <c r="A311">
        <v>10</v>
      </c>
      <c r="B311" s="16">
        <f>ROUND(Nevada!$A$24,0)</f>
        <v>1647</v>
      </c>
      <c r="C311">
        <f>IF(Calculator!$A$4&lt;=Calculation!B311,1,0)</f>
        <v>1</v>
      </c>
      <c r="D311">
        <f>IF(Calculator!$C$4=Calculation!A311,1,0)</f>
        <v>0</v>
      </c>
      <c r="E311">
        <f t="shared" si="9"/>
        <v>1</v>
      </c>
      <c r="F311" s="16">
        <f>Nevada!U24</f>
        <v>602.87062499999865</v>
      </c>
    </row>
    <row r="312" spans="1:6" x14ac:dyDescent="0.35">
      <c r="A312">
        <v>10</v>
      </c>
      <c r="B312" s="16">
        <f>ROUND(Nevada!$A$25,0)</f>
        <v>1681</v>
      </c>
      <c r="C312">
        <f>IF(Calculator!$A$4&lt;=Calculation!B312,1,0)</f>
        <v>1</v>
      </c>
      <c r="D312">
        <f>IF(Calculator!$C$4=Calculation!A312,1,0)</f>
        <v>0</v>
      </c>
      <c r="E312">
        <f t="shared" si="9"/>
        <v>1</v>
      </c>
      <c r="F312" s="16">
        <f>Nevada!U25</f>
        <v>623.33801020408021</v>
      </c>
    </row>
    <row r="313" spans="1:6" x14ac:dyDescent="0.35">
      <c r="A313">
        <v>10</v>
      </c>
      <c r="B313" s="16">
        <f>ROUND(Nevada!$A$26,0)</f>
        <v>1714</v>
      </c>
      <c r="C313">
        <f>IF(Calculator!$A$4&lt;=Calculation!B313,1,0)</f>
        <v>1</v>
      </c>
      <c r="D313">
        <f>IF(Calculator!$C$4=Calculation!A313,1,0)</f>
        <v>0</v>
      </c>
      <c r="E313">
        <f t="shared" si="9"/>
        <v>1</v>
      </c>
      <c r="F313" s="16">
        <f>Nevada!U26</f>
        <v>644.13195153061076</v>
      </c>
    </row>
    <row r="314" spans="1:6" x14ac:dyDescent="0.35">
      <c r="A314">
        <v>10</v>
      </c>
      <c r="B314" s="16">
        <f>ROUND(Nevada!$A$27,0)</f>
        <v>1748</v>
      </c>
      <c r="C314">
        <f>IF(Calculator!$A$4&lt;=Calculation!B314,1,0)</f>
        <v>1</v>
      </c>
      <c r="D314">
        <f>IF(Calculator!$C$4=Calculation!A314,1,0)</f>
        <v>0</v>
      </c>
      <c r="E314">
        <f t="shared" si="9"/>
        <v>1</v>
      </c>
      <c r="F314" s="16">
        <f>Nevada!U27</f>
        <v>665.25244897959021</v>
      </c>
    </row>
    <row r="315" spans="1:6" x14ac:dyDescent="0.35">
      <c r="A315">
        <v>10</v>
      </c>
      <c r="B315" s="16">
        <f>ROUND(Nevada!$A$28,0)</f>
        <v>1782</v>
      </c>
      <c r="C315">
        <f>IF(Calculator!$A$4&lt;=Calculation!B315,1,0)</f>
        <v>1</v>
      </c>
      <c r="D315">
        <f>IF(Calculator!$C$4=Calculation!A315,1,0)</f>
        <v>0</v>
      </c>
      <c r="E315">
        <f t="shared" si="9"/>
        <v>1</v>
      </c>
      <c r="F315" s="16">
        <f>Nevada!U28</f>
        <v>686.69950255101867</v>
      </c>
    </row>
    <row r="316" spans="1:6" x14ac:dyDescent="0.35">
      <c r="A316">
        <v>10</v>
      </c>
      <c r="B316" s="16">
        <f>ROUND(Nevada!$A$29,0)</f>
        <v>1815</v>
      </c>
      <c r="C316">
        <f>IF(Calculator!$A$4&lt;=Calculation!B316,1,0)</f>
        <v>1</v>
      </c>
      <c r="D316">
        <f>IF(Calculator!$C$4=Calculation!A316,1,0)</f>
        <v>0</v>
      </c>
      <c r="E316">
        <f t="shared" si="9"/>
        <v>1</v>
      </c>
      <c r="F316" s="16">
        <f>Nevada!U29</f>
        <v>708.47311224489613</v>
      </c>
    </row>
    <row r="317" spans="1:6" x14ac:dyDescent="0.35">
      <c r="A317">
        <v>10</v>
      </c>
      <c r="B317" s="16">
        <f>ROUND(Nevada!$A$30,0)</f>
        <v>1849</v>
      </c>
      <c r="C317">
        <f>IF(Calculator!$A$4&lt;=Calculation!B317,1,0)</f>
        <v>1</v>
      </c>
      <c r="D317">
        <f>IF(Calculator!$C$4=Calculation!A317,1,0)</f>
        <v>0</v>
      </c>
      <c r="E317">
        <f t="shared" si="9"/>
        <v>1</v>
      </c>
      <c r="F317" s="16">
        <f>Nevada!U30</f>
        <v>730.5732780612226</v>
      </c>
    </row>
    <row r="318" spans="1:6" x14ac:dyDescent="0.35">
      <c r="A318">
        <v>10</v>
      </c>
      <c r="B318" s="16">
        <f>ROUND(Nevada!$A$31,0)</f>
        <v>1883</v>
      </c>
      <c r="C318">
        <f>IF(Calculator!$A$4&lt;=Calculation!B318,1,0)</f>
        <v>1</v>
      </c>
      <c r="D318">
        <f>IF(Calculator!$C$4=Calculation!A318,1,0)</f>
        <v>0</v>
      </c>
      <c r="E318">
        <f t="shared" si="9"/>
        <v>1</v>
      </c>
      <c r="F318" s="16">
        <f>Nevada!U31</f>
        <v>753.00000000000011</v>
      </c>
    </row>
    <row r="319" spans="1:6" x14ac:dyDescent="0.35">
      <c r="A319">
        <v>10</v>
      </c>
      <c r="B319" s="16">
        <v>6000</v>
      </c>
      <c r="C319">
        <f>IF(Calculator!$A$4&lt;=Calculation!B319,1,0)</f>
        <v>1</v>
      </c>
      <c r="D319">
        <f>IF(Calculator!$C$4=Calculation!A319,1,0)</f>
        <v>0</v>
      </c>
      <c r="E319">
        <f t="shared" si="9"/>
        <v>1</v>
      </c>
      <c r="F319" s="16">
        <f>IF(Calculator!$A$4&lt;=6000, Calculator!$A$4*Percentages!$K$3,6000*Percentages!$K$3)</f>
        <v>0</v>
      </c>
    </row>
    <row r="320" spans="1:6" x14ac:dyDescent="0.35">
      <c r="A320">
        <v>10</v>
      </c>
      <c r="B320" s="16">
        <v>10000</v>
      </c>
      <c r="C320">
        <f>IF(Calculator!$A$4&lt;=Calculation!B320,1,0)</f>
        <v>1</v>
      </c>
      <c r="D320">
        <f>IF(Calculator!$C$4=Calculation!A320,1,0)</f>
        <v>0</v>
      </c>
      <c r="E320">
        <f t="shared" si="9"/>
        <v>1</v>
      </c>
      <c r="F320" s="16">
        <f>IF(Calculator!$A$4&lt;=10000,F319+((Calculator!$A$4-6000)*Percentages!$K$4),F319+((10000-6000)*Percentages!$K$4))</f>
        <v>-1200.0000000000005</v>
      </c>
    </row>
    <row r="321" spans="1:6" x14ac:dyDescent="0.35">
      <c r="A321">
        <v>10</v>
      </c>
      <c r="B321" s="16">
        <v>1000000000</v>
      </c>
      <c r="C321">
        <f>IF(Calculator!$A$4&lt;=Calculation!B321,1,0)</f>
        <v>1</v>
      </c>
      <c r="D321">
        <f>IF(Calculator!$C$4=Calculation!A321,1,0)</f>
        <v>0</v>
      </c>
      <c r="E321">
        <f t="shared" si="9"/>
        <v>1</v>
      </c>
      <c r="F321" s="16">
        <f>F320+((Calculator!$A$4-10000)*Percentages!$K$5)</f>
        <v>-2200.0000000000009</v>
      </c>
    </row>
    <row r="322" spans="1:6" x14ac:dyDescent="0.35">
      <c r="A322" s="31">
        <v>11</v>
      </c>
      <c r="B322" s="16">
        <f>ROUND(Nevada!$A$3,0)</f>
        <v>941</v>
      </c>
      <c r="C322">
        <f>IF(Calculator!$A$4&lt;=Calculation!B322,1,0)</f>
        <v>1</v>
      </c>
      <c r="D322">
        <f>IF(Calculator!$C$4=Calculation!A322,1,0)</f>
        <v>0</v>
      </c>
      <c r="E322">
        <f>C322+D322</f>
        <v>1</v>
      </c>
      <c r="F322" s="16">
        <f>Nevada!W3</f>
        <v>260.91450000000009</v>
      </c>
    </row>
    <row r="323" spans="1:6" x14ac:dyDescent="0.35">
      <c r="A323" s="31">
        <v>11</v>
      </c>
      <c r="B323" s="16">
        <f>ROUND(Nevada!$A$4,0)</f>
        <v>975</v>
      </c>
      <c r="C323">
        <f>IF(Calculator!$A$4&lt;=Calculation!B323,1,0)</f>
        <v>1</v>
      </c>
      <c r="D323">
        <f>IF(Calculator!$C$4=Calculation!A323,1,0)</f>
        <v>0</v>
      </c>
      <c r="E323">
        <f t="shared" ref="E323:E353" si="10">C323+D323</f>
        <v>1</v>
      </c>
      <c r="F323" s="16">
        <f>Nevada!W4</f>
        <v>275.20469196428581</v>
      </c>
    </row>
    <row r="324" spans="1:6" x14ac:dyDescent="0.35">
      <c r="A324" s="31">
        <v>11</v>
      </c>
      <c r="B324" s="16">
        <f>ROUND(Nevada!$A$5,0)</f>
        <v>1008</v>
      </c>
      <c r="C324">
        <f>IF(Calculator!$A$4&lt;=Calculation!B324,1,0)</f>
        <v>1</v>
      </c>
      <c r="D324">
        <f>IF(Calculator!$C$4=Calculation!A324,1,0)</f>
        <v>0</v>
      </c>
      <c r="E324">
        <f t="shared" si="10"/>
        <v>1</v>
      </c>
      <c r="F324" s="16">
        <f>Nevada!W5</f>
        <v>289.83776785714298</v>
      </c>
    </row>
    <row r="325" spans="1:6" x14ac:dyDescent="0.35">
      <c r="A325" s="31">
        <v>11</v>
      </c>
      <c r="B325" s="16">
        <f>ROUND(Nevada!$A$6,0)</f>
        <v>1042</v>
      </c>
      <c r="C325">
        <f>IF(Calculator!$A$4&lt;=Calculation!B325,1,0)</f>
        <v>1</v>
      </c>
      <c r="D325">
        <f>IF(Calculator!$C$4=Calculation!A325,1,0)</f>
        <v>0</v>
      </c>
      <c r="E325">
        <f t="shared" si="10"/>
        <v>1</v>
      </c>
      <c r="F325" s="16">
        <f>Nevada!W6</f>
        <v>304.81372767857152</v>
      </c>
    </row>
    <row r="326" spans="1:6" x14ac:dyDescent="0.35">
      <c r="A326" s="31">
        <v>11</v>
      </c>
      <c r="B326" s="16">
        <f>ROUND(Nevada!$A$7,0)</f>
        <v>1076</v>
      </c>
      <c r="C326">
        <f>IF(Calculator!$A$4&lt;=Calculation!B326,1,0)</f>
        <v>1</v>
      </c>
      <c r="D326">
        <f>IF(Calculator!$C$4=Calculation!A326,1,0)</f>
        <v>0</v>
      </c>
      <c r="E326">
        <f t="shared" si="10"/>
        <v>1</v>
      </c>
      <c r="F326" s="16">
        <f>Nevada!W7</f>
        <v>320.13257142857145</v>
      </c>
    </row>
    <row r="327" spans="1:6" x14ac:dyDescent="0.35">
      <c r="A327" s="31">
        <v>11</v>
      </c>
      <c r="B327" s="16">
        <f>ROUND(Nevada!$A$8,0)</f>
        <v>1109</v>
      </c>
      <c r="C327">
        <f>IF(Calculator!$A$4&lt;=Calculation!B327,1,0)</f>
        <v>1</v>
      </c>
      <c r="D327">
        <f>IF(Calculator!$C$4=Calculation!A327,1,0)</f>
        <v>0</v>
      </c>
      <c r="E327">
        <f t="shared" si="10"/>
        <v>1</v>
      </c>
      <c r="F327" s="16">
        <f>Nevada!W8</f>
        <v>335.79429910714288</v>
      </c>
    </row>
    <row r="328" spans="1:6" x14ac:dyDescent="0.35">
      <c r="A328" s="31">
        <v>11</v>
      </c>
      <c r="B328" s="16">
        <f>ROUND(Nevada!$A$9,0)</f>
        <v>1143</v>
      </c>
      <c r="C328">
        <f>IF(Calculator!$A$4&lt;=Calculation!B328,1,0)</f>
        <v>1</v>
      </c>
      <c r="D328">
        <f>IF(Calculator!$C$4=Calculation!A328,1,0)</f>
        <v>0</v>
      </c>
      <c r="E328">
        <f t="shared" si="10"/>
        <v>1</v>
      </c>
      <c r="F328" s="16">
        <f>Nevada!W9</f>
        <v>351.79891071428568</v>
      </c>
    </row>
    <row r="329" spans="1:6" x14ac:dyDescent="0.35">
      <c r="A329" s="31">
        <v>11</v>
      </c>
      <c r="B329" s="16">
        <f>ROUND(Nevada!$A$10,0)</f>
        <v>1177</v>
      </c>
      <c r="C329">
        <f>IF(Calculator!$A$4&lt;=Calculation!B329,1,0)</f>
        <v>1</v>
      </c>
      <c r="D329">
        <f>IF(Calculator!$C$4=Calculation!A329,1,0)</f>
        <v>0</v>
      </c>
      <c r="E329">
        <f t="shared" si="10"/>
        <v>1</v>
      </c>
      <c r="F329" s="16">
        <f>Nevada!W10</f>
        <v>368.14640624999993</v>
      </c>
    </row>
    <row r="330" spans="1:6" x14ac:dyDescent="0.35">
      <c r="A330" s="31">
        <v>11</v>
      </c>
      <c r="B330" s="16">
        <f>ROUND(Nevada!$A$11,0)</f>
        <v>1210</v>
      </c>
      <c r="C330">
        <f>IF(Calculator!$A$4&lt;=Calculation!B330,1,0)</f>
        <v>1</v>
      </c>
      <c r="D330">
        <f>IF(Calculator!$C$4=Calculation!A330,1,0)</f>
        <v>0</v>
      </c>
      <c r="E330">
        <f t="shared" si="10"/>
        <v>1</v>
      </c>
      <c r="F330" s="16">
        <f>Nevada!W11</f>
        <v>384.83678571428561</v>
      </c>
    </row>
    <row r="331" spans="1:6" x14ac:dyDescent="0.35">
      <c r="A331" s="31">
        <v>11</v>
      </c>
      <c r="B331" s="16">
        <f>ROUND(Nevada!$A$12,0)</f>
        <v>1244</v>
      </c>
      <c r="C331">
        <f>IF(Calculator!$A$4&lt;=Calculation!B331,1,0)</f>
        <v>1</v>
      </c>
      <c r="D331">
        <f>IF(Calculator!$C$4=Calculation!A331,1,0)</f>
        <v>0</v>
      </c>
      <c r="E331">
        <f t="shared" si="10"/>
        <v>1</v>
      </c>
      <c r="F331" s="16">
        <f>Nevada!W12</f>
        <v>401.87004910714273</v>
      </c>
    </row>
    <row r="332" spans="1:6" x14ac:dyDescent="0.35">
      <c r="A332" s="31">
        <v>11</v>
      </c>
      <c r="B332" s="16">
        <f>ROUND(Nevada!$A$13,0)</f>
        <v>1277</v>
      </c>
      <c r="C332">
        <f>IF(Calculator!$A$4&lt;=Calculation!B332,1,0)</f>
        <v>1</v>
      </c>
      <c r="D332">
        <f>IF(Calculator!$C$4=Calculation!A332,1,0)</f>
        <v>0</v>
      </c>
      <c r="E332">
        <f t="shared" si="10"/>
        <v>1</v>
      </c>
      <c r="F332" s="16">
        <f>Nevada!W13</f>
        <v>419.24619642857124</v>
      </c>
    </row>
    <row r="333" spans="1:6" x14ac:dyDescent="0.35">
      <c r="A333" s="31">
        <v>11</v>
      </c>
      <c r="B333" s="16">
        <f>ROUND(Nevada!$A$14,0)</f>
        <v>1311</v>
      </c>
      <c r="C333">
        <f>IF(Calculator!$A$4&lt;=Calculation!B333,1,0)</f>
        <v>1</v>
      </c>
      <c r="D333">
        <f>IF(Calculator!$C$4=Calculation!A333,1,0)</f>
        <v>0</v>
      </c>
      <c r="E333">
        <f t="shared" si="10"/>
        <v>1</v>
      </c>
      <c r="F333" s="16">
        <f>Nevada!W14</f>
        <v>436.96522767857118</v>
      </c>
    </row>
    <row r="334" spans="1:6" x14ac:dyDescent="0.35">
      <c r="A334" s="31">
        <v>11</v>
      </c>
      <c r="B334" s="16">
        <f>ROUND(Nevada!$A$15,0)</f>
        <v>1345</v>
      </c>
      <c r="C334">
        <f>IF(Calculator!$A$4&lt;=Calculation!B334,1,0)</f>
        <v>1</v>
      </c>
      <c r="D334">
        <f>IF(Calculator!$C$4=Calculation!A334,1,0)</f>
        <v>0</v>
      </c>
      <c r="E334">
        <f t="shared" si="10"/>
        <v>1</v>
      </c>
      <c r="F334" s="16">
        <f>Nevada!W15</f>
        <v>455.02714285714256</v>
      </c>
    </row>
    <row r="335" spans="1:6" x14ac:dyDescent="0.35">
      <c r="A335" s="31">
        <v>11</v>
      </c>
      <c r="B335" s="16">
        <f>ROUND(Nevada!$A$16,0)</f>
        <v>1378</v>
      </c>
      <c r="C335">
        <f>IF(Calculator!$A$4&lt;=Calculation!B335,1,0)</f>
        <v>1</v>
      </c>
      <c r="D335">
        <f>IF(Calculator!$C$4=Calculation!A335,1,0)</f>
        <v>0</v>
      </c>
      <c r="E335">
        <f t="shared" si="10"/>
        <v>1</v>
      </c>
      <c r="F335" s="16">
        <f>Nevada!W16</f>
        <v>473.43194196428539</v>
      </c>
    </row>
    <row r="336" spans="1:6" x14ac:dyDescent="0.35">
      <c r="A336" s="31">
        <v>11</v>
      </c>
      <c r="B336" s="16">
        <f>ROUND(Nevada!$A$17,0)</f>
        <v>1412</v>
      </c>
      <c r="C336">
        <f>IF(Calculator!$A$4&lt;=Calculation!B336,1,0)</f>
        <v>1</v>
      </c>
      <c r="D336">
        <f>IF(Calculator!$C$4=Calculation!A336,1,0)</f>
        <v>0</v>
      </c>
      <c r="E336">
        <f t="shared" si="10"/>
        <v>1</v>
      </c>
      <c r="F336" s="16">
        <f>Nevada!W17</f>
        <v>492.17962499999965</v>
      </c>
    </row>
    <row r="337" spans="1:6" x14ac:dyDescent="0.35">
      <c r="A337" s="31">
        <v>11</v>
      </c>
      <c r="B337" s="16">
        <f>ROUND(Nevada!$A$18,0)</f>
        <v>1445</v>
      </c>
      <c r="C337">
        <f>IF(Calculator!$A$4&lt;=Calculation!B337,1,0)</f>
        <v>1</v>
      </c>
      <c r="D337">
        <f>IF(Calculator!$C$4=Calculation!A337,1,0)</f>
        <v>0</v>
      </c>
      <c r="E337">
        <f t="shared" si="10"/>
        <v>1</v>
      </c>
      <c r="F337" s="16">
        <f>Nevada!W18</f>
        <v>511.27019196428529</v>
      </c>
    </row>
    <row r="338" spans="1:6" x14ac:dyDescent="0.35">
      <c r="A338" s="31">
        <v>11</v>
      </c>
      <c r="B338" s="16">
        <f>ROUND(Nevada!$A$19,0)</f>
        <v>1479</v>
      </c>
      <c r="C338">
        <f>IF(Calculator!$A$4&lt;=Calculation!B338,1,0)</f>
        <v>1</v>
      </c>
      <c r="D338">
        <f>IF(Calculator!$C$4=Calculation!A338,1,0)</f>
        <v>0</v>
      </c>
      <c r="E338">
        <f t="shared" si="10"/>
        <v>1</v>
      </c>
      <c r="F338" s="16">
        <f>Nevada!W19</f>
        <v>530.70364285714243</v>
      </c>
    </row>
    <row r="339" spans="1:6" x14ac:dyDescent="0.35">
      <c r="A339" s="31">
        <v>11</v>
      </c>
      <c r="B339" s="16">
        <f>ROUND(Nevada!$A$20,0)</f>
        <v>1513</v>
      </c>
      <c r="C339">
        <f>IF(Calculator!$A$4&lt;=Calculation!B339,1,0)</f>
        <v>1</v>
      </c>
      <c r="D339">
        <f>IF(Calculator!$C$4=Calculation!A339,1,0)</f>
        <v>0</v>
      </c>
      <c r="E339">
        <f t="shared" si="10"/>
        <v>1</v>
      </c>
      <c r="F339" s="16">
        <f>Nevada!W20</f>
        <v>550.47997767857089</v>
      </c>
    </row>
    <row r="340" spans="1:6" x14ac:dyDescent="0.35">
      <c r="A340" s="31">
        <v>11</v>
      </c>
      <c r="B340" s="16">
        <f>ROUND(Nevada!$A$21,0)</f>
        <v>1546</v>
      </c>
      <c r="C340">
        <f>IF(Calculator!$A$4&lt;=Calculation!B340,1,0)</f>
        <v>1</v>
      </c>
      <c r="D340">
        <f>IF(Calculator!$C$4=Calculation!A340,1,0)</f>
        <v>0</v>
      </c>
      <c r="E340">
        <f t="shared" si="10"/>
        <v>1</v>
      </c>
      <c r="F340" s="16">
        <f>Nevada!W21</f>
        <v>570.59919642857085</v>
      </c>
    </row>
    <row r="341" spans="1:6" x14ac:dyDescent="0.35">
      <c r="A341" s="31">
        <v>11</v>
      </c>
      <c r="B341" s="16">
        <f>ROUND(Nevada!$A$22,0)</f>
        <v>1580</v>
      </c>
      <c r="C341">
        <f>IF(Calculator!$A$4&lt;=Calculation!B341,1,0)</f>
        <v>1</v>
      </c>
      <c r="D341">
        <f>IF(Calculator!$C$4=Calculation!A341,1,0)</f>
        <v>0</v>
      </c>
      <c r="E341">
        <f t="shared" si="10"/>
        <v>1</v>
      </c>
      <c r="F341" s="16">
        <f>Nevada!W22</f>
        <v>591.06129910714219</v>
      </c>
    </row>
    <row r="342" spans="1:6" x14ac:dyDescent="0.35">
      <c r="A342" s="31">
        <v>11</v>
      </c>
      <c r="B342" s="16">
        <f>ROUND(Nevada!$A$23,0)</f>
        <v>1614</v>
      </c>
      <c r="C342">
        <f>IF(Calculator!$A$4&lt;=Calculation!B342,1,0)</f>
        <v>1</v>
      </c>
      <c r="D342">
        <f>IF(Calculator!$C$4=Calculation!A342,1,0)</f>
        <v>0</v>
      </c>
      <c r="E342">
        <f t="shared" si="10"/>
        <v>1</v>
      </c>
      <c r="F342" s="16">
        <f>Nevada!W23</f>
        <v>611.86628571428503</v>
      </c>
    </row>
    <row r="343" spans="1:6" x14ac:dyDescent="0.35">
      <c r="A343" s="31">
        <v>11</v>
      </c>
      <c r="B343" s="16">
        <f>ROUND(Nevada!$A$24,0)</f>
        <v>1647</v>
      </c>
      <c r="C343">
        <f>IF(Calculator!$A$4&lt;=Calculation!B343,1,0)</f>
        <v>1</v>
      </c>
      <c r="D343">
        <f>IF(Calculator!$C$4=Calculation!A343,1,0)</f>
        <v>0</v>
      </c>
      <c r="E343">
        <f t="shared" si="10"/>
        <v>1</v>
      </c>
      <c r="F343" s="16">
        <f>Nevada!W24</f>
        <v>633.01415624999925</v>
      </c>
    </row>
    <row r="344" spans="1:6" x14ac:dyDescent="0.35">
      <c r="A344" s="31">
        <v>11</v>
      </c>
      <c r="B344" s="16">
        <f>ROUND(Nevada!$A$25,0)</f>
        <v>1681</v>
      </c>
      <c r="C344">
        <f>IF(Calculator!$A$4&lt;=Calculation!B344,1,0)</f>
        <v>1</v>
      </c>
      <c r="D344">
        <f>IF(Calculator!$C$4=Calculation!A344,1,0)</f>
        <v>0</v>
      </c>
      <c r="E344">
        <f t="shared" si="10"/>
        <v>1</v>
      </c>
      <c r="F344" s="16">
        <f>Nevada!W25</f>
        <v>654.50491071428496</v>
      </c>
    </row>
    <row r="345" spans="1:6" x14ac:dyDescent="0.35">
      <c r="A345" s="31">
        <v>11</v>
      </c>
      <c r="B345" s="16">
        <f>ROUND(Nevada!$A$26,0)</f>
        <v>1714</v>
      </c>
      <c r="C345">
        <f>IF(Calculator!$A$4&lt;=Calculation!B345,1,0)</f>
        <v>1</v>
      </c>
      <c r="D345">
        <f>IF(Calculator!$C$4=Calculation!A345,1,0)</f>
        <v>0</v>
      </c>
      <c r="E345">
        <f t="shared" si="10"/>
        <v>1</v>
      </c>
      <c r="F345" s="16">
        <f>Nevada!W26</f>
        <v>676.33854910714194</v>
      </c>
    </row>
    <row r="346" spans="1:6" x14ac:dyDescent="0.35">
      <c r="A346" s="31">
        <v>11</v>
      </c>
      <c r="B346" s="16">
        <f>ROUND(Nevada!$A$27,0)</f>
        <v>1748</v>
      </c>
      <c r="C346">
        <f>IF(Calculator!$A$4&lt;=Calculation!B346,1,0)</f>
        <v>1</v>
      </c>
      <c r="D346">
        <f>IF(Calculator!$C$4=Calculation!A346,1,0)</f>
        <v>0</v>
      </c>
      <c r="E346">
        <f t="shared" si="10"/>
        <v>1</v>
      </c>
      <c r="F346" s="16">
        <f>Nevada!W27</f>
        <v>698.51507142857054</v>
      </c>
    </row>
    <row r="347" spans="1:6" x14ac:dyDescent="0.35">
      <c r="A347" s="31">
        <v>11</v>
      </c>
      <c r="B347" s="16">
        <f>ROUND(Nevada!$A$28,0)</f>
        <v>1782</v>
      </c>
      <c r="C347">
        <f>IF(Calculator!$A$4&lt;=Calculation!B347,1,0)</f>
        <v>1</v>
      </c>
      <c r="D347">
        <f>IF(Calculator!$C$4=Calculation!A347,1,0)</f>
        <v>0</v>
      </c>
      <c r="E347">
        <f t="shared" si="10"/>
        <v>1</v>
      </c>
      <c r="F347" s="16">
        <f>Nevada!W28</f>
        <v>721.0344776785704</v>
      </c>
    </row>
    <row r="348" spans="1:6" x14ac:dyDescent="0.35">
      <c r="A348" s="31">
        <v>11</v>
      </c>
      <c r="B348" s="16">
        <f>ROUND(Nevada!$A$29,0)</f>
        <v>1815</v>
      </c>
      <c r="C348">
        <f>IF(Calculator!$A$4&lt;=Calculation!B348,1,0)</f>
        <v>1</v>
      </c>
      <c r="D348">
        <f>IF(Calculator!$C$4=Calculation!A348,1,0)</f>
        <v>0</v>
      </c>
      <c r="E348">
        <f t="shared" si="10"/>
        <v>1</v>
      </c>
      <c r="F348" s="16">
        <f>Nevada!W29</f>
        <v>743.89676785714175</v>
      </c>
    </row>
    <row r="349" spans="1:6" x14ac:dyDescent="0.35">
      <c r="A349" s="31">
        <v>11</v>
      </c>
      <c r="B349" s="16">
        <f>ROUND(Nevada!$A$30,0)</f>
        <v>1849</v>
      </c>
      <c r="C349">
        <f>IF(Calculator!$A$4&lt;=Calculation!B349,1,0)</f>
        <v>1</v>
      </c>
      <c r="D349">
        <f>IF(Calculator!$C$4=Calculation!A349,1,0)</f>
        <v>0</v>
      </c>
      <c r="E349">
        <f t="shared" si="10"/>
        <v>1</v>
      </c>
      <c r="F349" s="16">
        <f>Nevada!W30</f>
        <v>767.10194196428461</v>
      </c>
    </row>
    <row r="350" spans="1:6" x14ac:dyDescent="0.35">
      <c r="A350" s="31">
        <v>11</v>
      </c>
      <c r="B350" s="16">
        <f>ROUND(Nevada!$A$31,0)</f>
        <v>1883</v>
      </c>
      <c r="C350">
        <f>IF(Calculator!$A$4&lt;=Calculation!B350,1,0)</f>
        <v>1</v>
      </c>
      <c r="D350">
        <f>IF(Calculator!$C$4=Calculation!A350,1,0)</f>
        <v>0</v>
      </c>
      <c r="E350">
        <f t="shared" si="10"/>
        <v>1</v>
      </c>
      <c r="F350" s="16">
        <f>Nevada!W31</f>
        <v>790.6500000000002</v>
      </c>
    </row>
    <row r="351" spans="1:6" x14ac:dyDescent="0.35">
      <c r="A351" s="31">
        <v>11</v>
      </c>
      <c r="B351" s="16">
        <v>6000</v>
      </c>
      <c r="C351">
        <f>IF(Calculator!$A$4&lt;=Calculation!B351,1,0)</f>
        <v>1</v>
      </c>
      <c r="D351">
        <f>IF(Calculator!$C$4=Calculation!A351,1,0)</f>
        <v>0</v>
      </c>
      <c r="E351">
        <f t="shared" si="10"/>
        <v>1</v>
      </c>
      <c r="F351" s="16">
        <f>IF(Calculator!$A$4&lt;=6000, Calculator!$A$4*Percentages!$L$3,6000*Percentages!$L$3)</f>
        <v>0</v>
      </c>
    </row>
    <row r="352" spans="1:6" x14ac:dyDescent="0.35">
      <c r="A352" s="31">
        <v>11</v>
      </c>
      <c r="B352" s="16">
        <v>10000</v>
      </c>
      <c r="C352">
        <f>IF(Calculator!$A$4&lt;=Calculation!B352,1,0)</f>
        <v>1</v>
      </c>
      <c r="D352">
        <f>IF(Calculator!$C$4=Calculation!A352,1,0)</f>
        <v>0</v>
      </c>
      <c r="E352">
        <f t="shared" si="10"/>
        <v>1</v>
      </c>
      <c r="F352" s="16">
        <f>IF(Calculator!$A$4&lt;=10000,F351+((Calculator!$A$4-6000)*Percentages!$L$4),F351+((10000-6000)*Percentages!$L$4))</f>
        <v>-1260.0000000000005</v>
      </c>
    </row>
    <row r="353" spans="1:6" x14ac:dyDescent="0.35">
      <c r="A353" s="31">
        <v>11</v>
      </c>
      <c r="B353" s="16">
        <v>1000000000</v>
      </c>
      <c r="C353">
        <f>IF(Calculator!$A$4&lt;=Calculation!B353,1,0)</f>
        <v>1</v>
      </c>
      <c r="D353">
        <f>IF(Calculator!$C$4=Calculation!A353,1,0)</f>
        <v>0</v>
      </c>
      <c r="E353">
        <f t="shared" si="10"/>
        <v>1</v>
      </c>
      <c r="F353" s="16">
        <f>F352+((Calculator!$A$4-10000)*Percentages!$L$5)</f>
        <v>-2310.0000000000009</v>
      </c>
    </row>
    <row r="354" spans="1:6" x14ac:dyDescent="0.35">
      <c r="A354">
        <v>12</v>
      </c>
      <c r="B354" s="16">
        <f>ROUND(Nevada!$A$3,0)</f>
        <v>941</v>
      </c>
      <c r="C354">
        <f>IF(Calculator!$A$4&lt;=Calculation!B354,1,0)</f>
        <v>1</v>
      </c>
      <c r="D354">
        <f>IF(Calculator!$C$4=Calculation!A354,1,0)</f>
        <v>0</v>
      </c>
      <c r="E354">
        <f>C354+D354</f>
        <v>1</v>
      </c>
      <c r="F354" s="16">
        <f>Nevada!Y3</f>
        <v>273.33900000000006</v>
      </c>
    </row>
    <row r="355" spans="1:6" x14ac:dyDescent="0.35">
      <c r="A355">
        <v>12</v>
      </c>
      <c r="B355" s="16">
        <f>ROUND(Nevada!$A$4,0)</f>
        <v>975</v>
      </c>
      <c r="C355">
        <f>IF(Calculator!$A$4&lt;=Calculation!B355,1,0)</f>
        <v>1</v>
      </c>
      <c r="D355">
        <f>IF(Calculator!$C$4=Calculation!A355,1,0)</f>
        <v>0</v>
      </c>
      <c r="E355">
        <f t="shared" ref="E355:E385" si="11">C355+D355</f>
        <v>1</v>
      </c>
      <c r="F355" s="16">
        <f>Nevada!Y4</f>
        <v>288.30967729591845</v>
      </c>
    </row>
    <row r="356" spans="1:6" x14ac:dyDescent="0.35">
      <c r="A356">
        <v>12</v>
      </c>
      <c r="B356" s="16">
        <f>ROUND(Nevada!$A$5,0)</f>
        <v>1008</v>
      </c>
      <c r="C356">
        <f>IF(Calculator!$A$4&lt;=Calculation!B356,1,0)</f>
        <v>1</v>
      </c>
      <c r="D356">
        <f>IF(Calculator!$C$4=Calculation!A356,1,0)</f>
        <v>0</v>
      </c>
      <c r="E356">
        <f t="shared" si="11"/>
        <v>1</v>
      </c>
      <c r="F356" s="16">
        <f>Nevada!Y5</f>
        <v>303.63956632653066</v>
      </c>
    </row>
    <row r="357" spans="1:6" x14ac:dyDescent="0.35">
      <c r="A357">
        <v>12</v>
      </c>
      <c r="B357" s="16">
        <f>ROUND(Nevada!$A$6,0)</f>
        <v>1042</v>
      </c>
      <c r="C357">
        <f>IF(Calculator!$A$4&lt;=Calculation!B357,1,0)</f>
        <v>1</v>
      </c>
      <c r="D357">
        <f>IF(Calculator!$C$4=Calculation!A357,1,0)</f>
        <v>0</v>
      </c>
      <c r="E357">
        <f t="shared" si="11"/>
        <v>1</v>
      </c>
      <c r="F357" s="16">
        <f>Nevada!Y6</f>
        <v>319.32866709183679</v>
      </c>
    </row>
    <row r="358" spans="1:6" x14ac:dyDescent="0.35">
      <c r="A358">
        <v>12</v>
      </c>
      <c r="B358" s="16">
        <f>ROUND(Nevada!$A$7,0)</f>
        <v>1076</v>
      </c>
      <c r="C358">
        <f>IF(Calculator!$A$4&lt;=Calculation!B358,1,0)</f>
        <v>1</v>
      </c>
      <c r="D358">
        <f>IF(Calculator!$C$4=Calculation!A358,1,0)</f>
        <v>0</v>
      </c>
      <c r="E358">
        <f t="shared" si="11"/>
        <v>1</v>
      </c>
      <c r="F358" s="16">
        <f>Nevada!Y7</f>
        <v>335.37697959183674</v>
      </c>
    </row>
    <row r="359" spans="1:6" x14ac:dyDescent="0.35">
      <c r="A359">
        <v>12</v>
      </c>
      <c r="B359" s="16">
        <f>ROUND(Nevada!$A$8,0)</f>
        <v>1109</v>
      </c>
      <c r="C359">
        <f>IF(Calculator!$A$4&lt;=Calculation!B359,1,0)</f>
        <v>1</v>
      </c>
      <c r="D359">
        <f>IF(Calculator!$C$4=Calculation!A359,1,0)</f>
        <v>0</v>
      </c>
      <c r="E359">
        <f t="shared" si="11"/>
        <v>1</v>
      </c>
      <c r="F359" s="16">
        <f>Nevada!Y8</f>
        <v>351.78450382653062</v>
      </c>
    </row>
    <row r="360" spans="1:6" x14ac:dyDescent="0.35">
      <c r="A360">
        <v>12</v>
      </c>
      <c r="B360" s="16">
        <f>ROUND(Nevada!$A$9,0)</f>
        <v>1143</v>
      </c>
      <c r="C360">
        <f>IF(Calculator!$A$4&lt;=Calculation!B360,1,0)</f>
        <v>1</v>
      </c>
      <c r="D360">
        <f>IF(Calculator!$C$4=Calculation!A360,1,0)</f>
        <v>0</v>
      </c>
      <c r="E360">
        <f t="shared" si="11"/>
        <v>1</v>
      </c>
      <c r="F360" s="16">
        <f>Nevada!Y9</f>
        <v>368.55123979591838</v>
      </c>
    </row>
    <row r="361" spans="1:6" x14ac:dyDescent="0.35">
      <c r="A361">
        <v>12</v>
      </c>
      <c r="B361" s="16">
        <f>ROUND(Nevada!$A$10,0)</f>
        <v>1177</v>
      </c>
      <c r="C361">
        <f>IF(Calculator!$A$4&lt;=Calculation!B361,1,0)</f>
        <v>1</v>
      </c>
      <c r="D361">
        <f>IF(Calculator!$C$4=Calculation!A361,1,0)</f>
        <v>0</v>
      </c>
      <c r="E361">
        <f t="shared" si="11"/>
        <v>1</v>
      </c>
      <c r="F361" s="16">
        <f>Nevada!Y10</f>
        <v>385.67718749999995</v>
      </c>
    </row>
    <row r="362" spans="1:6" x14ac:dyDescent="0.35">
      <c r="A362">
        <v>12</v>
      </c>
      <c r="B362" s="16">
        <f>ROUND(Nevada!$A$11,0)</f>
        <v>1210</v>
      </c>
      <c r="C362">
        <f>IF(Calculator!$A$4&lt;=Calculation!B362,1,0)</f>
        <v>1</v>
      </c>
      <c r="D362">
        <f>IF(Calculator!$C$4=Calculation!A362,1,0)</f>
        <v>0</v>
      </c>
      <c r="E362">
        <f t="shared" si="11"/>
        <v>1</v>
      </c>
      <c r="F362" s="16">
        <f>Nevada!Y11</f>
        <v>403.16234693877544</v>
      </c>
    </row>
    <row r="363" spans="1:6" x14ac:dyDescent="0.35">
      <c r="A363">
        <v>12</v>
      </c>
      <c r="B363" s="16">
        <f>ROUND(Nevada!$A$12,0)</f>
        <v>1244</v>
      </c>
      <c r="C363">
        <f>IF(Calculator!$A$4&lt;=Calculation!B363,1,0)</f>
        <v>1</v>
      </c>
      <c r="D363">
        <f>IF(Calculator!$C$4=Calculation!A363,1,0)</f>
        <v>0</v>
      </c>
      <c r="E363">
        <f t="shared" si="11"/>
        <v>1</v>
      </c>
      <c r="F363" s="16">
        <f>Nevada!Y12</f>
        <v>421.00671811224481</v>
      </c>
    </row>
    <row r="364" spans="1:6" x14ac:dyDescent="0.35">
      <c r="A364">
        <v>12</v>
      </c>
      <c r="B364" s="16">
        <f>ROUND(Nevada!$A$13,0)</f>
        <v>1277</v>
      </c>
      <c r="C364">
        <f>IF(Calculator!$A$4&lt;=Calculation!B364,1,0)</f>
        <v>1</v>
      </c>
      <c r="D364">
        <f>IF(Calculator!$C$4=Calculation!A364,1,0)</f>
        <v>0</v>
      </c>
      <c r="E364">
        <f t="shared" si="11"/>
        <v>1</v>
      </c>
      <c r="F364" s="16">
        <f>Nevada!Y13</f>
        <v>439.21030102040805</v>
      </c>
    </row>
    <row r="365" spans="1:6" x14ac:dyDescent="0.35">
      <c r="A365">
        <v>12</v>
      </c>
      <c r="B365" s="16">
        <f>ROUND(Nevada!$A$14,0)</f>
        <v>1311</v>
      </c>
      <c r="C365">
        <f>IF(Calculator!$A$4&lt;=Calculation!B365,1,0)</f>
        <v>1</v>
      </c>
      <c r="D365">
        <f>IF(Calculator!$C$4=Calculation!A365,1,0)</f>
        <v>0</v>
      </c>
      <c r="E365">
        <f t="shared" si="11"/>
        <v>1</v>
      </c>
      <c r="F365" s="16">
        <f>Nevada!Y14</f>
        <v>457.77309566326517</v>
      </c>
    </row>
    <row r="366" spans="1:6" x14ac:dyDescent="0.35">
      <c r="A366">
        <v>12</v>
      </c>
      <c r="B366" s="16">
        <f>ROUND(Nevada!$A$15,0)</f>
        <v>1345</v>
      </c>
      <c r="C366">
        <f>IF(Calculator!$A$4&lt;=Calculation!B366,1,0)</f>
        <v>1</v>
      </c>
      <c r="D366">
        <f>IF(Calculator!$C$4=Calculation!A366,1,0)</f>
        <v>0</v>
      </c>
      <c r="E366">
        <f t="shared" si="11"/>
        <v>1</v>
      </c>
      <c r="F366" s="16">
        <f>Nevada!Y15</f>
        <v>476.69510204081615</v>
      </c>
    </row>
    <row r="367" spans="1:6" x14ac:dyDescent="0.35">
      <c r="A367">
        <v>12</v>
      </c>
      <c r="B367" s="16">
        <f>ROUND(Nevada!$A$16,0)</f>
        <v>1378</v>
      </c>
      <c r="C367">
        <f>IF(Calculator!$A$4&lt;=Calculation!B367,1,0)</f>
        <v>1</v>
      </c>
      <c r="D367">
        <f>IF(Calculator!$C$4=Calculation!A367,1,0)</f>
        <v>0</v>
      </c>
      <c r="E367">
        <f t="shared" si="11"/>
        <v>1</v>
      </c>
      <c r="F367" s="16">
        <f>Nevada!Y16</f>
        <v>495.97632015306101</v>
      </c>
    </row>
    <row r="368" spans="1:6" x14ac:dyDescent="0.35">
      <c r="A368">
        <v>12</v>
      </c>
      <c r="B368" s="16">
        <f>ROUND(Nevada!$A$17,0)</f>
        <v>1412</v>
      </c>
      <c r="C368">
        <f>IF(Calculator!$A$4&lt;=Calculation!B368,1,0)</f>
        <v>1</v>
      </c>
      <c r="D368">
        <f>IF(Calculator!$C$4=Calculation!A368,1,0)</f>
        <v>0</v>
      </c>
      <c r="E368">
        <f t="shared" si="11"/>
        <v>1</v>
      </c>
      <c r="F368" s="16">
        <f>Nevada!Y17</f>
        <v>515.6167499999998</v>
      </c>
    </row>
    <row r="369" spans="1:6" x14ac:dyDescent="0.35">
      <c r="A369">
        <v>12</v>
      </c>
      <c r="B369" s="16">
        <f>ROUND(Nevada!$A$18,0)</f>
        <v>1445</v>
      </c>
      <c r="C369">
        <f>IF(Calculator!$A$4&lt;=Calculation!B369,1,0)</f>
        <v>1</v>
      </c>
      <c r="D369">
        <f>IF(Calculator!$C$4=Calculation!A369,1,0)</f>
        <v>0</v>
      </c>
      <c r="E369">
        <f t="shared" si="11"/>
        <v>1</v>
      </c>
      <c r="F369" s="16">
        <f>Nevada!Y18</f>
        <v>535.61639158163246</v>
      </c>
    </row>
    <row r="370" spans="1:6" x14ac:dyDescent="0.35">
      <c r="A370">
        <v>12</v>
      </c>
      <c r="B370" s="16">
        <f>ROUND(Nevada!$A$19,0)</f>
        <v>1479</v>
      </c>
      <c r="C370">
        <f>IF(Calculator!$A$4&lt;=Calculation!B370,1,0)</f>
        <v>1</v>
      </c>
      <c r="D370">
        <f>IF(Calculator!$C$4=Calculation!A370,1,0)</f>
        <v>0</v>
      </c>
      <c r="E370">
        <f t="shared" si="11"/>
        <v>1</v>
      </c>
      <c r="F370" s="16">
        <f>Nevada!Y19</f>
        <v>555.97524489795887</v>
      </c>
    </row>
    <row r="371" spans="1:6" x14ac:dyDescent="0.35">
      <c r="A371">
        <v>12</v>
      </c>
      <c r="B371" s="16">
        <f>ROUND(Nevada!$A$20,0)</f>
        <v>1513</v>
      </c>
      <c r="C371">
        <f>IF(Calculator!$A$4&lt;=Calculation!B371,1,0)</f>
        <v>1</v>
      </c>
      <c r="D371">
        <f>IF(Calculator!$C$4=Calculation!A371,1,0)</f>
        <v>0</v>
      </c>
      <c r="E371">
        <f t="shared" si="11"/>
        <v>1</v>
      </c>
      <c r="F371" s="16">
        <f>Nevada!Y20</f>
        <v>576.69330994897928</v>
      </c>
    </row>
    <row r="372" spans="1:6" x14ac:dyDescent="0.35">
      <c r="A372">
        <v>12</v>
      </c>
      <c r="B372" s="16">
        <f>ROUND(Nevada!$A$21,0)</f>
        <v>1546</v>
      </c>
      <c r="C372">
        <f>IF(Calculator!$A$4&lt;=Calculation!B372,1,0)</f>
        <v>1</v>
      </c>
      <c r="D372">
        <f>IF(Calculator!$C$4=Calculation!A372,1,0)</f>
        <v>0</v>
      </c>
      <c r="E372">
        <f t="shared" si="11"/>
        <v>1</v>
      </c>
      <c r="F372" s="16">
        <f>Nevada!Y21</f>
        <v>597.77058673469355</v>
      </c>
    </row>
    <row r="373" spans="1:6" x14ac:dyDescent="0.35">
      <c r="A373">
        <v>12</v>
      </c>
      <c r="B373" s="16">
        <f>ROUND(Nevada!$A$22,0)</f>
        <v>1580</v>
      </c>
      <c r="C373">
        <f>IF(Calculator!$A$4&lt;=Calculation!B373,1,0)</f>
        <v>1</v>
      </c>
      <c r="D373">
        <f>IF(Calculator!$C$4=Calculation!A373,1,0)</f>
        <v>0</v>
      </c>
      <c r="E373">
        <f t="shared" si="11"/>
        <v>1</v>
      </c>
      <c r="F373" s="16">
        <f>Nevada!Y22</f>
        <v>619.2070752551017</v>
      </c>
    </row>
    <row r="374" spans="1:6" x14ac:dyDescent="0.35">
      <c r="A374">
        <v>12</v>
      </c>
      <c r="B374" s="16">
        <f>ROUND(Nevada!$A$23,0)</f>
        <v>1614</v>
      </c>
      <c r="C374">
        <f>IF(Calculator!$A$4&lt;=Calculation!B374,1,0)</f>
        <v>1</v>
      </c>
      <c r="D374">
        <f>IF(Calculator!$C$4=Calculation!A374,1,0)</f>
        <v>0</v>
      </c>
      <c r="E374">
        <f t="shared" si="11"/>
        <v>1</v>
      </c>
      <c r="F374" s="16">
        <f>Nevada!Y23</f>
        <v>641.00277551020372</v>
      </c>
    </row>
    <row r="375" spans="1:6" x14ac:dyDescent="0.35">
      <c r="A375">
        <v>12</v>
      </c>
      <c r="B375" s="16">
        <f>ROUND(Nevada!$A$24,0)</f>
        <v>1647</v>
      </c>
      <c r="C375">
        <f>IF(Calculator!$A$4&lt;=Calculation!B375,1,0)</f>
        <v>1</v>
      </c>
      <c r="D375">
        <f>IF(Calculator!$C$4=Calculation!A375,1,0)</f>
        <v>0</v>
      </c>
      <c r="E375">
        <f t="shared" si="11"/>
        <v>1</v>
      </c>
      <c r="F375" s="16">
        <f>Nevada!Y24</f>
        <v>663.15768749999961</v>
      </c>
    </row>
    <row r="376" spans="1:6" x14ac:dyDescent="0.35">
      <c r="A376">
        <v>12</v>
      </c>
      <c r="B376" s="16">
        <f>ROUND(Nevada!$A$25,0)</f>
        <v>1681</v>
      </c>
      <c r="C376">
        <f>IF(Calculator!$A$4&lt;=Calculation!B376,1,0)</f>
        <v>1</v>
      </c>
      <c r="D376">
        <f>IF(Calculator!$C$4=Calculation!A376,1,0)</f>
        <v>0</v>
      </c>
      <c r="E376">
        <f t="shared" si="11"/>
        <v>1</v>
      </c>
      <c r="F376" s="16">
        <f>Nevada!Y25</f>
        <v>685.67181122448937</v>
      </c>
    </row>
    <row r="377" spans="1:6" x14ac:dyDescent="0.35">
      <c r="A377">
        <v>12</v>
      </c>
      <c r="B377" s="16">
        <f>ROUND(Nevada!$A$26,0)</f>
        <v>1714</v>
      </c>
      <c r="C377">
        <f>IF(Calculator!$A$4&lt;=Calculation!B377,1,0)</f>
        <v>1</v>
      </c>
      <c r="D377">
        <f>IF(Calculator!$C$4=Calculation!A377,1,0)</f>
        <v>0</v>
      </c>
      <c r="E377">
        <f t="shared" si="11"/>
        <v>1</v>
      </c>
      <c r="F377" s="16">
        <f>Nevada!Y26</f>
        <v>708.54514668367301</v>
      </c>
    </row>
    <row r="378" spans="1:6" x14ac:dyDescent="0.35">
      <c r="A378">
        <v>12</v>
      </c>
      <c r="B378" s="16">
        <f>ROUND(Nevada!$A$27,0)</f>
        <v>1748</v>
      </c>
      <c r="C378">
        <f>IF(Calculator!$A$4&lt;=Calculation!B378,1,0)</f>
        <v>1</v>
      </c>
      <c r="D378">
        <f>IF(Calculator!$C$4=Calculation!A378,1,0)</f>
        <v>0</v>
      </c>
      <c r="E378">
        <f t="shared" si="11"/>
        <v>1</v>
      </c>
      <c r="F378" s="16">
        <f>Nevada!Y27</f>
        <v>731.77769387755052</v>
      </c>
    </row>
    <row r="379" spans="1:6" x14ac:dyDescent="0.35">
      <c r="A379">
        <v>12</v>
      </c>
      <c r="B379" s="16">
        <f>ROUND(Nevada!$A$28,0)</f>
        <v>1782</v>
      </c>
      <c r="C379">
        <f>IF(Calculator!$A$4&lt;=Calculation!B379,1,0)</f>
        <v>1</v>
      </c>
      <c r="D379">
        <f>IF(Calculator!$C$4=Calculation!A379,1,0)</f>
        <v>0</v>
      </c>
      <c r="E379">
        <f t="shared" si="11"/>
        <v>1</v>
      </c>
      <c r="F379" s="16">
        <f>Nevada!Y28</f>
        <v>755.3694528061219</v>
      </c>
    </row>
    <row r="380" spans="1:6" x14ac:dyDescent="0.35">
      <c r="A380">
        <v>12</v>
      </c>
      <c r="B380" s="16">
        <f>ROUND(Nevada!$A$29,0)</f>
        <v>1815</v>
      </c>
      <c r="C380">
        <f>IF(Calculator!$A$4&lt;=Calculation!B380,1,0)</f>
        <v>1</v>
      </c>
      <c r="D380">
        <f>IF(Calculator!$C$4=Calculation!A380,1,0)</f>
        <v>0</v>
      </c>
      <c r="E380">
        <f t="shared" si="11"/>
        <v>1</v>
      </c>
      <c r="F380" s="16">
        <f>Nevada!Y29</f>
        <v>779.32042346938715</v>
      </c>
    </row>
    <row r="381" spans="1:6" x14ac:dyDescent="0.35">
      <c r="A381">
        <v>12</v>
      </c>
      <c r="B381" s="16">
        <f>ROUND(Nevada!$A$30,0)</f>
        <v>1849</v>
      </c>
      <c r="C381">
        <f>IF(Calculator!$A$4&lt;=Calculation!B381,1,0)</f>
        <v>1</v>
      </c>
      <c r="D381">
        <f>IF(Calculator!$C$4=Calculation!A381,1,0)</f>
        <v>0</v>
      </c>
      <c r="E381">
        <f t="shared" si="11"/>
        <v>1</v>
      </c>
      <c r="F381" s="16">
        <f>Nevada!Y30</f>
        <v>803.63060586734628</v>
      </c>
    </row>
    <row r="382" spans="1:6" x14ac:dyDescent="0.35">
      <c r="A382">
        <v>12</v>
      </c>
      <c r="B382" s="16">
        <f>ROUND(Nevada!$A$31,0)</f>
        <v>1883</v>
      </c>
      <c r="C382">
        <f>IF(Calculator!$A$4&lt;=Calculation!B382,1,0)</f>
        <v>1</v>
      </c>
      <c r="D382">
        <f>IF(Calculator!$C$4=Calculation!A382,1,0)</f>
        <v>0</v>
      </c>
      <c r="E382">
        <f t="shared" si="11"/>
        <v>1</v>
      </c>
      <c r="F382" s="16">
        <f>Nevada!Y31</f>
        <v>828.30000000000018</v>
      </c>
    </row>
    <row r="383" spans="1:6" x14ac:dyDescent="0.35">
      <c r="A383">
        <v>12</v>
      </c>
      <c r="B383" s="16">
        <v>6000</v>
      </c>
      <c r="C383">
        <f>IF(Calculator!$A$4&lt;=Calculation!B383,1,0)</f>
        <v>1</v>
      </c>
      <c r="D383">
        <f>IF(Calculator!$C$4=Calculation!A383,1,0)</f>
        <v>0</v>
      </c>
      <c r="E383">
        <f t="shared" si="11"/>
        <v>1</v>
      </c>
      <c r="F383" s="16">
        <f>IF(Calculator!$A$4&lt;=6000, Calculator!$A$4*Percentages!$M$3,6000*Percentages!$M$3)</f>
        <v>0</v>
      </c>
    </row>
    <row r="384" spans="1:6" x14ac:dyDescent="0.35">
      <c r="A384">
        <v>12</v>
      </c>
      <c r="B384" s="16">
        <v>10000</v>
      </c>
      <c r="C384">
        <f>IF(Calculator!$A$4&lt;=Calculation!B384,1,0)</f>
        <v>1</v>
      </c>
      <c r="D384">
        <f>IF(Calculator!$C$4=Calculation!A384,1,0)</f>
        <v>0</v>
      </c>
      <c r="E384">
        <f t="shared" si="11"/>
        <v>1</v>
      </c>
      <c r="F384" s="16">
        <f>IF(Calculator!$A$4&lt;=10000,F383+((Calculator!$A$4-6000)*Percentages!$M$4),F383+((10000-6000)*Percentages!$M$4))</f>
        <v>-1320.0000000000005</v>
      </c>
    </row>
    <row r="385" spans="1:6" x14ac:dyDescent="0.35">
      <c r="A385">
        <v>12</v>
      </c>
      <c r="B385" s="16">
        <v>1000000000</v>
      </c>
      <c r="C385">
        <f>IF(Calculator!$A$4&lt;=Calculation!B385,1,0)</f>
        <v>1</v>
      </c>
      <c r="D385">
        <f>IF(Calculator!$C$4=Calculation!A385,1,0)</f>
        <v>0</v>
      </c>
      <c r="E385">
        <f t="shared" si="11"/>
        <v>1</v>
      </c>
      <c r="F385" s="16">
        <f>F384+((Calculator!$A$4-10000)*Percentages!$M$5)</f>
        <v>-2420.0000000000009</v>
      </c>
    </row>
    <row r="386" spans="1:6" x14ac:dyDescent="0.35">
      <c r="A386" s="31">
        <v>13</v>
      </c>
      <c r="B386" s="16">
        <f>ROUND(Nevada!$A$3,0)</f>
        <v>941</v>
      </c>
      <c r="C386">
        <f>IF(Calculator!$A$4&lt;=Calculation!B386,1,0)</f>
        <v>1</v>
      </c>
      <c r="D386">
        <f>IF(Calculator!$C$4=Calculation!A386,1,0)</f>
        <v>0</v>
      </c>
      <c r="E386">
        <f>C386+D386</f>
        <v>1</v>
      </c>
      <c r="F386" s="16">
        <f>Nevada!AA3</f>
        <v>285.76350000000008</v>
      </c>
    </row>
    <row r="387" spans="1:6" x14ac:dyDescent="0.35">
      <c r="A387" s="31">
        <v>13</v>
      </c>
      <c r="B387" s="16">
        <f>ROUND(Nevada!$A$4,0)</f>
        <v>975</v>
      </c>
      <c r="C387">
        <f>IF(Calculator!$A$4&lt;=Calculation!B387,1,0)</f>
        <v>1</v>
      </c>
      <c r="D387">
        <f>IF(Calculator!$C$4=Calculation!A387,1,0)</f>
        <v>0</v>
      </c>
      <c r="E387">
        <f t="shared" ref="E387:E417" si="12">C387+D387</f>
        <v>1</v>
      </c>
      <c r="F387" s="16">
        <f>Nevada!AA4</f>
        <v>301.41466262755114</v>
      </c>
    </row>
    <row r="388" spans="1:6" x14ac:dyDescent="0.35">
      <c r="A388" s="31">
        <v>13</v>
      </c>
      <c r="B388" s="16">
        <f>ROUND(Nevada!$A$5,0)</f>
        <v>1008</v>
      </c>
      <c r="C388">
        <f>IF(Calculator!$A$4&lt;=Calculation!B388,1,0)</f>
        <v>1</v>
      </c>
      <c r="D388">
        <f>IF(Calculator!$C$4=Calculation!A388,1,0)</f>
        <v>0</v>
      </c>
      <c r="E388">
        <f t="shared" si="12"/>
        <v>1</v>
      </c>
      <c r="F388" s="16">
        <f>Nevada!AA5</f>
        <v>317.4413647959185</v>
      </c>
    </row>
    <row r="389" spans="1:6" x14ac:dyDescent="0.35">
      <c r="A389" s="31">
        <v>13</v>
      </c>
      <c r="B389" s="16">
        <f>ROUND(Nevada!$A$6,0)</f>
        <v>1042</v>
      </c>
      <c r="C389">
        <f>IF(Calculator!$A$4&lt;=Calculation!B389,1,0)</f>
        <v>1</v>
      </c>
      <c r="D389">
        <f>IF(Calculator!$C$4=Calculation!A389,1,0)</f>
        <v>0</v>
      </c>
      <c r="E389">
        <f t="shared" si="12"/>
        <v>1</v>
      </c>
      <c r="F389" s="16">
        <f>Nevada!AA6</f>
        <v>333.84360650510217</v>
      </c>
    </row>
    <row r="390" spans="1:6" x14ac:dyDescent="0.35">
      <c r="A390" s="31">
        <v>13</v>
      </c>
      <c r="B390" s="16">
        <f>ROUND(Nevada!$A$7,0)</f>
        <v>1076</v>
      </c>
      <c r="C390">
        <f>IF(Calculator!$A$4&lt;=Calculation!B390,1,0)</f>
        <v>1</v>
      </c>
      <c r="D390">
        <f>IF(Calculator!$C$4=Calculation!A390,1,0)</f>
        <v>0</v>
      </c>
      <c r="E390">
        <f t="shared" si="12"/>
        <v>1</v>
      </c>
      <c r="F390" s="16">
        <f>Nevada!AA7</f>
        <v>350.62138775510215</v>
      </c>
    </row>
    <row r="391" spans="1:6" x14ac:dyDescent="0.35">
      <c r="A391" s="31">
        <v>13</v>
      </c>
      <c r="B391" s="16">
        <f>ROUND(Nevada!$A$8,0)</f>
        <v>1109</v>
      </c>
      <c r="C391">
        <f>IF(Calculator!$A$4&lt;=Calculation!B391,1,0)</f>
        <v>1</v>
      </c>
      <c r="D391">
        <f>IF(Calculator!$C$4=Calculation!A391,1,0)</f>
        <v>0</v>
      </c>
      <c r="E391">
        <f t="shared" si="12"/>
        <v>1</v>
      </c>
      <c r="F391" s="16">
        <f>Nevada!AA8</f>
        <v>367.77470854591849</v>
      </c>
    </row>
    <row r="392" spans="1:6" x14ac:dyDescent="0.35">
      <c r="A392" s="31">
        <v>13</v>
      </c>
      <c r="B392" s="16">
        <f>ROUND(Nevada!$A$9,0)</f>
        <v>1143</v>
      </c>
      <c r="C392">
        <f>IF(Calculator!$A$4&lt;=Calculation!B392,1,0)</f>
        <v>1</v>
      </c>
      <c r="D392">
        <f>IF(Calculator!$C$4=Calculation!A392,1,0)</f>
        <v>0</v>
      </c>
      <c r="E392">
        <f t="shared" si="12"/>
        <v>1</v>
      </c>
      <c r="F392" s="16">
        <f>Nevada!AA9</f>
        <v>385.30356887755113</v>
      </c>
    </row>
    <row r="393" spans="1:6" x14ac:dyDescent="0.35">
      <c r="A393" s="31">
        <v>13</v>
      </c>
      <c r="B393" s="16">
        <f>ROUND(Nevada!$A$10,0)</f>
        <v>1177</v>
      </c>
      <c r="C393">
        <f>IF(Calculator!$A$4&lt;=Calculation!B393,1,0)</f>
        <v>1</v>
      </c>
      <c r="D393">
        <f>IF(Calculator!$C$4=Calculation!A393,1,0)</f>
        <v>0</v>
      </c>
      <c r="E393">
        <f t="shared" si="12"/>
        <v>1</v>
      </c>
      <c r="F393" s="16">
        <f>Nevada!AA10</f>
        <v>403.20796875000013</v>
      </c>
    </row>
    <row r="394" spans="1:6" x14ac:dyDescent="0.35">
      <c r="A394" s="31">
        <v>13</v>
      </c>
      <c r="B394" s="16">
        <f>ROUND(Nevada!$A$11,0)</f>
        <v>1210</v>
      </c>
      <c r="C394">
        <f>IF(Calculator!$A$4&lt;=Calculation!B394,1,0)</f>
        <v>1</v>
      </c>
      <c r="D394">
        <f>IF(Calculator!$C$4=Calculation!A394,1,0)</f>
        <v>0</v>
      </c>
      <c r="E394">
        <f t="shared" si="12"/>
        <v>1</v>
      </c>
      <c r="F394" s="16">
        <f>Nevada!AA11</f>
        <v>421.48790816326539</v>
      </c>
    </row>
    <row r="395" spans="1:6" x14ac:dyDescent="0.35">
      <c r="A395" s="31">
        <v>13</v>
      </c>
      <c r="B395" s="16">
        <f>ROUND(Nevada!$A$12,0)</f>
        <v>1244</v>
      </c>
      <c r="C395">
        <f>IF(Calculator!$A$4&lt;=Calculation!B395,1,0)</f>
        <v>1</v>
      </c>
      <c r="D395">
        <f>IF(Calculator!$C$4=Calculation!A395,1,0)</f>
        <v>0</v>
      </c>
      <c r="E395">
        <f t="shared" si="12"/>
        <v>1</v>
      </c>
      <c r="F395" s="16">
        <f>Nevada!AA12</f>
        <v>440.14338711734706</v>
      </c>
    </row>
    <row r="396" spans="1:6" x14ac:dyDescent="0.35">
      <c r="A396" s="31">
        <v>13</v>
      </c>
      <c r="B396" s="16">
        <f>ROUND(Nevada!$A$13,0)</f>
        <v>1277</v>
      </c>
      <c r="C396">
        <f>IF(Calculator!$A$4&lt;=Calculation!B396,1,0)</f>
        <v>1</v>
      </c>
      <c r="D396">
        <f>IF(Calculator!$C$4=Calculation!A396,1,0)</f>
        <v>0</v>
      </c>
      <c r="E396">
        <f t="shared" si="12"/>
        <v>1</v>
      </c>
      <c r="F396" s="16">
        <f>Nevada!AA13</f>
        <v>459.17440561224498</v>
      </c>
    </row>
    <row r="397" spans="1:6" x14ac:dyDescent="0.35">
      <c r="A397" s="31">
        <v>13</v>
      </c>
      <c r="B397" s="16">
        <f>ROUND(Nevada!$A$14,0)</f>
        <v>1311</v>
      </c>
      <c r="C397">
        <f>IF(Calculator!$A$4&lt;=Calculation!B397,1,0)</f>
        <v>1</v>
      </c>
      <c r="D397">
        <f>IF(Calculator!$C$4=Calculation!A397,1,0)</f>
        <v>0</v>
      </c>
      <c r="E397">
        <f t="shared" si="12"/>
        <v>1</v>
      </c>
      <c r="F397" s="16">
        <f>Nevada!AA14</f>
        <v>478.58096364795927</v>
      </c>
    </row>
    <row r="398" spans="1:6" x14ac:dyDescent="0.35">
      <c r="A398" s="31">
        <v>13</v>
      </c>
      <c r="B398" s="16">
        <f>ROUND(Nevada!$A$15,0)</f>
        <v>1345</v>
      </c>
      <c r="C398">
        <f>IF(Calculator!$A$4&lt;=Calculation!B398,1,0)</f>
        <v>1</v>
      </c>
      <c r="D398">
        <f>IF(Calculator!$C$4=Calculation!A398,1,0)</f>
        <v>0</v>
      </c>
      <c r="E398">
        <f t="shared" si="12"/>
        <v>1</v>
      </c>
      <c r="F398" s="16">
        <f>Nevada!AA15</f>
        <v>498.36306122448985</v>
      </c>
    </row>
    <row r="399" spans="1:6" x14ac:dyDescent="0.35">
      <c r="A399" s="31">
        <v>13</v>
      </c>
      <c r="B399" s="16">
        <f>ROUND(Nevada!$A$16,0)</f>
        <v>1378</v>
      </c>
      <c r="C399">
        <f>IF(Calculator!$A$4&lt;=Calculation!B399,1,0)</f>
        <v>1</v>
      </c>
      <c r="D399">
        <f>IF(Calculator!$C$4=Calculation!A399,1,0)</f>
        <v>0</v>
      </c>
      <c r="E399">
        <f t="shared" si="12"/>
        <v>1</v>
      </c>
      <c r="F399" s="16">
        <f>Nevada!AA16</f>
        <v>518.52069834183681</v>
      </c>
    </row>
    <row r="400" spans="1:6" x14ac:dyDescent="0.35">
      <c r="A400" s="31">
        <v>13</v>
      </c>
      <c r="B400" s="16">
        <f>ROUND(Nevada!$A$17,0)</f>
        <v>1412</v>
      </c>
      <c r="C400">
        <f>IF(Calculator!$A$4&lt;=Calculation!B400,1,0)</f>
        <v>1</v>
      </c>
      <c r="D400">
        <f>IF(Calculator!$C$4=Calculation!A400,1,0)</f>
        <v>0</v>
      </c>
      <c r="E400">
        <f t="shared" si="12"/>
        <v>1</v>
      </c>
      <c r="F400" s="16">
        <f>Nevada!AA17</f>
        <v>539.05387500000006</v>
      </c>
    </row>
    <row r="401" spans="1:6" x14ac:dyDescent="0.35">
      <c r="A401" s="31">
        <v>13</v>
      </c>
      <c r="B401" s="16">
        <f>ROUND(Nevada!$A$18,0)</f>
        <v>1445</v>
      </c>
      <c r="C401">
        <f>IF(Calculator!$A$4&lt;=Calculation!B401,1,0)</f>
        <v>1</v>
      </c>
      <c r="D401">
        <f>IF(Calculator!$C$4=Calculation!A401,1,0)</f>
        <v>0</v>
      </c>
      <c r="E401">
        <f t="shared" si="12"/>
        <v>1</v>
      </c>
      <c r="F401" s="16">
        <f>Nevada!AA18</f>
        <v>559.96259119897968</v>
      </c>
    </row>
    <row r="402" spans="1:6" x14ac:dyDescent="0.35">
      <c r="A402" s="31">
        <v>13</v>
      </c>
      <c r="B402" s="16">
        <f>ROUND(Nevada!$A$19,0)</f>
        <v>1479</v>
      </c>
      <c r="C402">
        <f>IF(Calculator!$A$4&lt;=Calculation!B402,1,0)</f>
        <v>1</v>
      </c>
      <c r="D402">
        <f>IF(Calculator!$C$4=Calculation!A402,1,0)</f>
        <v>0</v>
      </c>
      <c r="E402">
        <f t="shared" si="12"/>
        <v>1</v>
      </c>
      <c r="F402" s="16">
        <f>Nevada!AA19</f>
        <v>581.24684693877555</v>
      </c>
    </row>
    <row r="403" spans="1:6" x14ac:dyDescent="0.35">
      <c r="A403" s="31">
        <v>13</v>
      </c>
      <c r="B403" s="16">
        <f>ROUND(Nevada!$A$20,0)</f>
        <v>1513</v>
      </c>
      <c r="C403">
        <f>IF(Calculator!$A$4&lt;=Calculation!B403,1,0)</f>
        <v>1</v>
      </c>
      <c r="D403">
        <f>IF(Calculator!$C$4=Calculation!A403,1,0)</f>
        <v>0</v>
      </c>
      <c r="E403">
        <f t="shared" si="12"/>
        <v>1</v>
      </c>
      <c r="F403" s="16">
        <f>Nevada!AA20</f>
        <v>602.90664221938778</v>
      </c>
    </row>
    <row r="404" spans="1:6" x14ac:dyDescent="0.35">
      <c r="A404" s="31">
        <v>13</v>
      </c>
      <c r="B404" s="16">
        <f>ROUND(Nevada!$A$21,0)</f>
        <v>1546</v>
      </c>
      <c r="C404">
        <f>IF(Calculator!$A$4&lt;=Calculation!B404,1,0)</f>
        <v>1</v>
      </c>
      <c r="D404">
        <f>IF(Calculator!$C$4=Calculation!A404,1,0)</f>
        <v>0</v>
      </c>
      <c r="E404">
        <f t="shared" si="12"/>
        <v>1</v>
      </c>
      <c r="F404" s="16">
        <f>Nevada!AA21</f>
        <v>624.94197704081637</v>
      </c>
    </row>
    <row r="405" spans="1:6" x14ac:dyDescent="0.35">
      <c r="A405" s="31">
        <v>13</v>
      </c>
      <c r="B405" s="16">
        <f>ROUND(Nevada!$A$22,0)</f>
        <v>1580</v>
      </c>
      <c r="C405">
        <f>IF(Calculator!$A$4&lt;=Calculation!B405,1,0)</f>
        <v>1</v>
      </c>
      <c r="D405">
        <f>IF(Calculator!$C$4=Calculation!A405,1,0)</f>
        <v>0</v>
      </c>
      <c r="E405">
        <f t="shared" si="12"/>
        <v>1</v>
      </c>
      <c r="F405" s="16">
        <f>Nevada!AA22</f>
        <v>647.35285140306132</v>
      </c>
    </row>
    <row r="406" spans="1:6" x14ac:dyDescent="0.35">
      <c r="A406" s="31">
        <v>13</v>
      </c>
      <c r="B406" s="16">
        <f>ROUND(Nevada!$A$23,0)</f>
        <v>1614</v>
      </c>
      <c r="C406">
        <f>IF(Calculator!$A$4&lt;=Calculation!B406,1,0)</f>
        <v>1</v>
      </c>
      <c r="D406">
        <f>IF(Calculator!$C$4=Calculation!A406,1,0)</f>
        <v>0</v>
      </c>
      <c r="E406">
        <f t="shared" si="12"/>
        <v>1</v>
      </c>
      <c r="F406" s="16">
        <f>Nevada!AA23</f>
        <v>670.13926530612252</v>
      </c>
    </row>
    <row r="407" spans="1:6" x14ac:dyDescent="0.35">
      <c r="A407" s="31">
        <v>13</v>
      </c>
      <c r="B407" s="16">
        <f>ROUND(Nevada!$A$24,0)</f>
        <v>1647</v>
      </c>
      <c r="C407">
        <f>IF(Calculator!$A$4&lt;=Calculation!B407,1,0)</f>
        <v>1</v>
      </c>
      <c r="D407">
        <f>IF(Calculator!$C$4=Calculation!A407,1,0)</f>
        <v>0</v>
      </c>
      <c r="E407">
        <f t="shared" si="12"/>
        <v>1</v>
      </c>
      <c r="F407" s="16">
        <f>Nevada!AA24</f>
        <v>693.30121875000009</v>
      </c>
    </row>
    <row r="408" spans="1:6" x14ac:dyDescent="0.35">
      <c r="A408" s="31">
        <v>13</v>
      </c>
      <c r="B408" s="16">
        <f>ROUND(Nevada!$A$25,0)</f>
        <v>1681</v>
      </c>
      <c r="C408">
        <f>IF(Calculator!$A$4&lt;=Calculation!B408,1,0)</f>
        <v>1</v>
      </c>
      <c r="D408">
        <f>IF(Calculator!$C$4=Calculation!A408,1,0)</f>
        <v>0</v>
      </c>
      <c r="E408">
        <f t="shared" si="12"/>
        <v>1</v>
      </c>
      <c r="F408" s="16">
        <f>Nevada!AA25</f>
        <v>716.8387117346939</v>
      </c>
    </row>
    <row r="409" spans="1:6" x14ac:dyDescent="0.35">
      <c r="A409" s="31">
        <v>13</v>
      </c>
      <c r="B409" s="16">
        <f>ROUND(Nevada!$A$26,0)</f>
        <v>1714</v>
      </c>
      <c r="C409">
        <f>IF(Calculator!$A$4&lt;=Calculation!B409,1,0)</f>
        <v>1</v>
      </c>
      <c r="D409">
        <f>IF(Calculator!$C$4=Calculation!A409,1,0)</f>
        <v>0</v>
      </c>
      <c r="E409">
        <f t="shared" si="12"/>
        <v>1</v>
      </c>
      <c r="F409" s="16">
        <f>Nevada!AA26</f>
        <v>740.75174426020408</v>
      </c>
    </row>
    <row r="410" spans="1:6" x14ac:dyDescent="0.35">
      <c r="A410" s="31">
        <v>13</v>
      </c>
      <c r="B410" s="16">
        <f>ROUND(Nevada!$A$27,0)</f>
        <v>1748</v>
      </c>
      <c r="C410">
        <f>IF(Calculator!$A$4&lt;=Calculation!B410,1,0)</f>
        <v>1</v>
      </c>
      <c r="D410">
        <f>IF(Calculator!$C$4=Calculation!A410,1,0)</f>
        <v>0</v>
      </c>
      <c r="E410">
        <f t="shared" si="12"/>
        <v>1</v>
      </c>
      <c r="F410" s="16">
        <f>Nevada!AA27</f>
        <v>765.04031632653061</v>
      </c>
    </row>
    <row r="411" spans="1:6" x14ac:dyDescent="0.35">
      <c r="A411" s="31">
        <v>13</v>
      </c>
      <c r="B411" s="16">
        <f>ROUND(Nevada!$A$28,0)</f>
        <v>1782</v>
      </c>
      <c r="C411">
        <f>IF(Calculator!$A$4&lt;=Calculation!B411,1,0)</f>
        <v>1</v>
      </c>
      <c r="D411">
        <f>IF(Calculator!$C$4=Calculation!A411,1,0)</f>
        <v>0</v>
      </c>
      <c r="E411">
        <f t="shared" si="12"/>
        <v>1</v>
      </c>
      <c r="F411" s="16">
        <f>Nevada!AA28</f>
        <v>789.70442793367351</v>
      </c>
    </row>
    <row r="412" spans="1:6" x14ac:dyDescent="0.35">
      <c r="A412" s="31">
        <v>13</v>
      </c>
      <c r="B412" s="16">
        <f>ROUND(Nevada!$A$29,0)</f>
        <v>1815</v>
      </c>
      <c r="C412">
        <f>IF(Calculator!$A$4&lt;=Calculation!B412,1,0)</f>
        <v>1</v>
      </c>
      <c r="D412">
        <f>IF(Calculator!$C$4=Calculation!A412,1,0)</f>
        <v>0</v>
      </c>
      <c r="E412">
        <f t="shared" si="12"/>
        <v>1</v>
      </c>
      <c r="F412" s="16">
        <f>Nevada!AA29</f>
        <v>814.74407908163266</v>
      </c>
    </row>
    <row r="413" spans="1:6" x14ac:dyDescent="0.35">
      <c r="A413" s="31">
        <v>13</v>
      </c>
      <c r="B413" s="16">
        <f>ROUND(Nevada!$A$30,0)</f>
        <v>1849</v>
      </c>
      <c r="C413">
        <f>IF(Calculator!$A$4&lt;=Calculation!B413,1,0)</f>
        <v>1</v>
      </c>
      <c r="D413">
        <f>IF(Calculator!$C$4=Calculation!A413,1,0)</f>
        <v>0</v>
      </c>
      <c r="E413">
        <f t="shared" si="12"/>
        <v>1</v>
      </c>
      <c r="F413" s="16">
        <f>Nevada!AA30</f>
        <v>840.15926977040817</v>
      </c>
    </row>
    <row r="414" spans="1:6" x14ac:dyDescent="0.35">
      <c r="A414" s="31">
        <v>13</v>
      </c>
      <c r="B414" s="16">
        <f>ROUND(Nevada!$A$31,0)</f>
        <v>1883</v>
      </c>
      <c r="C414">
        <f>IF(Calculator!$A$4&lt;=Calculation!B414,1,0)</f>
        <v>1</v>
      </c>
      <c r="D414">
        <f>IF(Calculator!$C$4=Calculation!A414,1,0)</f>
        <v>0</v>
      </c>
      <c r="E414">
        <f t="shared" si="12"/>
        <v>1</v>
      </c>
      <c r="F414" s="16">
        <f>Nevada!AA31</f>
        <v>865.95000000000027</v>
      </c>
    </row>
    <row r="415" spans="1:6" x14ac:dyDescent="0.35">
      <c r="A415" s="31">
        <v>13</v>
      </c>
      <c r="B415" s="16">
        <v>6000</v>
      </c>
      <c r="C415">
        <f>IF(Calculator!$A$4&lt;=Calculation!B415,1,0)</f>
        <v>1</v>
      </c>
      <c r="D415">
        <f>IF(Calculator!$C$4=Calculation!A415,1,0)</f>
        <v>0</v>
      </c>
      <c r="E415">
        <f t="shared" si="12"/>
        <v>1</v>
      </c>
      <c r="F415" s="16">
        <f>IF(Calculator!$A$4&lt;=6000, Calculator!$A$4*Percentages!$N$3,6000*Percentages!$N$3)</f>
        <v>0</v>
      </c>
    </row>
    <row r="416" spans="1:6" x14ac:dyDescent="0.35">
      <c r="A416" s="31">
        <v>13</v>
      </c>
      <c r="B416" s="16">
        <v>10000</v>
      </c>
      <c r="C416">
        <f>IF(Calculator!$A$4&lt;=Calculation!B416,1,0)</f>
        <v>1</v>
      </c>
      <c r="D416">
        <f>IF(Calculator!$C$4=Calculation!A416,1,0)</f>
        <v>0</v>
      </c>
      <c r="E416">
        <f t="shared" si="12"/>
        <v>1</v>
      </c>
      <c r="F416" s="16">
        <f>IF(Calculator!$A$4&lt;=10000,F415+((Calculator!$A$4-6000)*Percentages!$N$4),F415+((10000-6000)*Percentages!$N$4))</f>
        <v>-1380.0000000000005</v>
      </c>
    </row>
    <row r="417" spans="1:6" x14ac:dyDescent="0.35">
      <c r="A417" s="31">
        <v>13</v>
      </c>
      <c r="B417" s="16">
        <v>1000000000</v>
      </c>
      <c r="C417">
        <f>IF(Calculator!$A$4&lt;=Calculation!B417,1,0)</f>
        <v>1</v>
      </c>
      <c r="D417">
        <f>IF(Calculator!$C$4=Calculation!A417,1,0)</f>
        <v>0</v>
      </c>
      <c r="E417">
        <f t="shared" si="12"/>
        <v>1</v>
      </c>
      <c r="F417" s="16">
        <f>F416+((Calculator!$A$4-10000)*Percentages!$N$5)</f>
        <v>-2530.0000000000009</v>
      </c>
    </row>
    <row r="418" spans="1:6" x14ac:dyDescent="0.35">
      <c r="A418">
        <v>14</v>
      </c>
      <c r="B418" s="16">
        <f>ROUND(Nevada!$A$3,0)</f>
        <v>941</v>
      </c>
      <c r="C418">
        <f>IF(Calculator!$A$4&lt;=Calculation!B418,1,0)</f>
        <v>1</v>
      </c>
      <c r="D418">
        <f>IF(Calculator!$C$4=Calculation!A418,1,0)</f>
        <v>0</v>
      </c>
      <c r="E418">
        <f>C418+D418</f>
        <v>1</v>
      </c>
      <c r="F418" s="16">
        <f>Nevada!AC3</f>
        <v>298.1880000000001</v>
      </c>
    </row>
    <row r="419" spans="1:6" x14ac:dyDescent="0.35">
      <c r="A419">
        <v>14</v>
      </c>
      <c r="B419" s="16">
        <f>ROUND(Nevada!$A$4,0)</f>
        <v>975</v>
      </c>
      <c r="C419">
        <f>IF(Calculator!$A$4&lt;=Calculation!B419,1,0)</f>
        <v>1</v>
      </c>
      <c r="D419">
        <f>IF(Calculator!$C$4=Calculation!A419,1,0)</f>
        <v>0</v>
      </c>
      <c r="E419">
        <f t="shared" ref="E419:E449" si="13">C419+D419</f>
        <v>1</v>
      </c>
      <c r="F419" s="16">
        <f>Nevada!AC4</f>
        <v>314.51964795918371</v>
      </c>
    </row>
    <row r="420" spans="1:6" x14ac:dyDescent="0.35">
      <c r="A420">
        <v>14</v>
      </c>
      <c r="B420" s="16">
        <f>ROUND(Nevada!$A$5,0)</f>
        <v>1008</v>
      </c>
      <c r="C420">
        <f>IF(Calculator!$A$4&lt;=Calculation!B420,1,0)</f>
        <v>1</v>
      </c>
      <c r="D420">
        <f>IF(Calculator!$C$4=Calculation!A420,1,0)</f>
        <v>0</v>
      </c>
      <c r="E420">
        <f t="shared" si="13"/>
        <v>1</v>
      </c>
      <c r="F420" s="16">
        <f>Nevada!AC5</f>
        <v>331.24316326530618</v>
      </c>
    </row>
    <row r="421" spans="1:6" x14ac:dyDescent="0.35">
      <c r="A421">
        <v>14</v>
      </c>
      <c r="B421" s="16">
        <f>ROUND(Nevada!$A$6,0)</f>
        <v>1042</v>
      </c>
      <c r="C421">
        <f>IF(Calculator!$A$4&lt;=Calculation!B421,1,0)</f>
        <v>1</v>
      </c>
      <c r="D421">
        <f>IF(Calculator!$C$4=Calculation!A421,1,0)</f>
        <v>0</v>
      </c>
      <c r="E421">
        <f t="shared" si="13"/>
        <v>1</v>
      </c>
      <c r="F421" s="16">
        <f>Nevada!AC6</f>
        <v>348.35854591836733</v>
      </c>
    </row>
    <row r="422" spans="1:6" x14ac:dyDescent="0.35">
      <c r="A422">
        <v>14</v>
      </c>
      <c r="B422" s="16">
        <f>ROUND(Nevada!$A$7,0)</f>
        <v>1076</v>
      </c>
      <c r="C422">
        <f>IF(Calculator!$A$4&lt;=Calculation!B422,1,0)</f>
        <v>1</v>
      </c>
      <c r="D422">
        <f>IF(Calculator!$C$4=Calculation!A422,1,0)</f>
        <v>0</v>
      </c>
      <c r="E422">
        <f t="shared" si="13"/>
        <v>1</v>
      </c>
      <c r="F422" s="16">
        <f>Nevada!AC7</f>
        <v>365.86579591836727</v>
      </c>
    </row>
    <row r="423" spans="1:6" x14ac:dyDescent="0.35">
      <c r="A423">
        <v>14</v>
      </c>
      <c r="B423" s="16">
        <f>ROUND(Nevada!$A$8,0)</f>
        <v>1109</v>
      </c>
      <c r="C423">
        <f>IF(Calculator!$A$4&lt;=Calculation!B423,1,0)</f>
        <v>1</v>
      </c>
      <c r="D423">
        <f>IF(Calculator!$C$4=Calculation!A423,1,0)</f>
        <v>0</v>
      </c>
      <c r="E423">
        <f t="shared" si="13"/>
        <v>1</v>
      </c>
      <c r="F423" s="16">
        <f>Nevada!AC8</f>
        <v>383.76491326530601</v>
      </c>
    </row>
    <row r="424" spans="1:6" x14ac:dyDescent="0.35">
      <c r="A424">
        <v>14</v>
      </c>
      <c r="B424" s="16">
        <f>ROUND(Nevada!$A$9,0)</f>
        <v>1143</v>
      </c>
      <c r="C424">
        <f>IF(Calculator!$A$4&lt;=Calculation!B424,1,0)</f>
        <v>1</v>
      </c>
      <c r="D424">
        <f>IF(Calculator!$C$4=Calculation!A424,1,0)</f>
        <v>0</v>
      </c>
      <c r="E424">
        <f t="shared" si="13"/>
        <v>1</v>
      </c>
      <c r="F424" s="16">
        <f>Nevada!AC9</f>
        <v>402.05589795918348</v>
      </c>
    </row>
    <row r="425" spans="1:6" x14ac:dyDescent="0.35">
      <c r="A425">
        <v>14</v>
      </c>
      <c r="B425" s="16">
        <f>ROUND(Nevada!$A$10,0)</f>
        <v>1177</v>
      </c>
      <c r="C425">
        <f>IF(Calculator!$A$4&lt;=Calculation!B425,1,0)</f>
        <v>1</v>
      </c>
      <c r="D425">
        <f>IF(Calculator!$C$4=Calculation!A425,1,0)</f>
        <v>0</v>
      </c>
      <c r="E425">
        <f t="shared" si="13"/>
        <v>1</v>
      </c>
      <c r="F425" s="16">
        <f>Nevada!AC10</f>
        <v>420.73874999999975</v>
      </c>
    </row>
    <row r="426" spans="1:6" x14ac:dyDescent="0.35">
      <c r="A426">
        <v>14</v>
      </c>
      <c r="B426" s="16">
        <f>ROUND(Nevada!$A$11,0)</f>
        <v>1210</v>
      </c>
      <c r="C426">
        <f>IF(Calculator!$A$4&lt;=Calculation!B426,1,0)</f>
        <v>1</v>
      </c>
      <c r="D426">
        <f>IF(Calculator!$C$4=Calculation!A426,1,0)</f>
        <v>0</v>
      </c>
      <c r="E426">
        <f t="shared" si="13"/>
        <v>1</v>
      </c>
      <c r="F426" s="16">
        <f>Nevada!AC11</f>
        <v>439.81346938775476</v>
      </c>
    </row>
    <row r="427" spans="1:6" x14ac:dyDescent="0.35">
      <c r="A427">
        <v>14</v>
      </c>
      <c r="B427" s="16">
        <f>ROUND(Nevada!$A$12,0)</f>
        <v>1244</v>
      </c>
      <c r="C427">
        <f>IF(Calculator!$A$4&lt;=Calculation!B427,1,0)</f>
        <v>1</v>
      </c>
      <c r="D427">
        <f>IF(Calculator!$C$4=Calculation!A427,1,0)</f>
        <v>0</v>
      </c>
      <c r="E427">
        <f t="shared" si="13"/>
        <v>1</v>
      </c>
      <c r="F427" s="16">
        <f>Nevada!AC12</f>
        <v>459.28005612244857</v>
      </c>
    </row>
    <row r="428" spans="1:6" x14ac:dyDescent="0.35">
      <c r="A428">
        <v>14</v>
      </c>
      <c r="B428" s="16">
        <f>ROUND(Nevada!$A$13,0)</f>
        <v>1277</v>
      </c>
      <c r="C428">
        <f>IF(Calculator!$A$4&lt;=Calculation!B428,1,0)</f>
        <v>1</v>
      </c>
      <c r="D428">
        <f>IF(Calculator!$C$4=Calculation!A428,1,0)</f>
        <v>0</v>
      </c>
      <c r="E428">
        <f t="shared" si="13"/>
        <v>1</v>
      </c>
      <c r="F428" s="16">
        <f>Nevada!AC13</f>
        <v>479.13851020408117</v>
      </c>
    </row>
    <row r="429" spans="1:6" x14ac:dyDescent="0.35">
      <c r="A429">
        <v>14</v>
      </c>
      <c r="B429" s="16">
        <f>ROUND(Nevada!$A$14,0)</f>
        <v>1311</v>
      </c>
      <c r="C429">
        <f>IF(Calculator!$A$4&lt;=Calculation!B429,1,0)</f>
        <v>1</v>
      </c>
      <c r="D429">
        <f>IF(Calculator!$C$4=Calculation!A429,1,0)</f>
        <v>0</v>
      </c>
      <c r="E429">
        <f t="shared" si="13"/>
        <v>1</v>
      </c>
      <c r="F429" s="16">
        <f>Nevada!AC14</f>
        <v>499.38883163265251</v>
      </c>
    </row>
    <row r="430" spans="1:6" x14ac:dyDescent="0.35">
      <c r="A430">
        <v>14</v>
      </c>
      <c r="B430" s="16">
        <f>ROUND(Nevada!$A$15,0)</f>
        <v>1345</v>
      </c>
      <c r="C430">
        <f>IF(Calculator!$A$4&lt;=Calculation!B430,1,0)</f>
        <v>1</v>
      </c>
      <c r="D430">
        <f>IF(Calculator!$C$4=Calculation!A430,1,0)</f>
        <v>0</v>
      </c>
      <c r="E430">
        <f t="shared" si="13"/>
        <v>1</v>
      </c>
      <c r="F430" s="16">
        <f>Nevada!AC15</f>
        <v>520.03102040816259</v>
      </c>
    </row>
    <row r="431" spans="1:6" x14ac:dyDescent="0.35">
      <c r="A431">
        <v>14</v>
      </c>
      <c r="B431" s="16">
        <f>ROUND(Nevada!$A$16,0)</f>
        <v>1378</v>
      </c>
      <c r="C431">
        <f>IF(Calculator!$A$4&lt;=Calculation!B431,1,0)</f>
        <v>1</v>
      </c>
      <c r="D431">
        <f>IF(Calculator!$C$4=Calculation!A431,1,0)</f>
        <v>0</v>
      </c>
      <c r="E431">
        <f t="shared" si="13"/>
        <v>1</v>
      </c>
      <c r="F431" s="16">
        <f>Nevada!AC16</f>
        <v>541.06507653061158</v>
      </c>
    </row>
    <row r="432" spans="1:6" x14ac:dyDescent="0.35">
      <c r="A432">
        <v>14</v>
      </c>
      <c r="B432" s="16">
        <f>ROUND(Nevada!$A$17,0)</f>
        <v>1412</v>
      </c>
      <c r="C432">
        <f>IF(Calculator!$A$4&lt;=Calculation!B432,1,0)</f>
        <v>1</v>
      </c>
      <c r="D432">
        <f>IF(Calculator!$C$4=Calculation!A432,1,0)</f>
        <v>0</v>
      </c>
      <c r="E432">
        <f t="shared" si="13"/>
        <v>1</v>
      </c>
      <c r="F432" s="16">
        <f>Nevada!AC17</f>
        <v>562.49099999999919</v>
      </c>
    </row>
    <row r="433" spans="1:6" x14ac:dyDescent="0.35">
      <c r="A433">
        <v>14</v>
      </c>
      <c r="B433" s="16">
        <f>ROUND(Nevada!$A$18,0)</f>
        <v>1445</v>
      </c>
      <c r="C433">
        <f>IF(Calculator!$A$4&lt;=Calculation!B433,1,0)</f>
        <v>1</v>
      </c>
      <c r="D433">
        <f>IF(Calculator!$C$4=Calculation!A433,1,0)</f>
        <v>0</v>
      </c>
      <c r="E433">
        <f t="shared" si="13"/>
        <v>1</v>
      </c>
      <c r="F433" s="16">
        <f>Nevada!AC18</f>
        <v>584.30879081632565</v>
      </c>
    </row>
    <row r="434" spans="1:6" x14ac:dyDescent="0.35">
      <c r="A434">
        <v>14</v>
      </c>
      <c r="B434" s="16">
        <f>ROUND(Nevada!$A$19,0)</f>
        <v>1479</v>
      </c>
      <c r="C434">
        <f>IF(Calculator!$A$4&lt;=Calculation!B434,1,0)</f>
        <v>1</v>
      </c>
      <c r="D434">
        <f>IF(Calculator!$C$4=Calculation!A434,1,0)</f>
        <v>0</v>
      </c>
      <c r="E434">
        <f t="shared" si="13"/>
        <v>1</v>
      </c>
      <c r="F434" s="16">
        <f>Nevada!AC19</f>
        <v>606.51844897959086</v>
      </c>
    </row>
    <row r="435" spans="1:6" x14ac:dyDescent="0.35">
      <c r="A435">
        <v>14</v>
      </c>
      <c r="B435" s="16">
        <f>ROUND(Nevada!$A$20,0)</f>
        <v>1513</v>
      </c>
      <c r="C435">
        <f>IF(Calculator!$A$4&lt;=Calculation!B435,1,0)</f>
        <v>1</v>
      </c>
      <c r="D435">
        <f>IF(Calculator!$C$4=Calculation!A435,1,0)</f>
        <v>0</v>
      </c>
      <c r="E435">
        <f t="shared" si="13"/>
        <v>1</v>
      </c>
      <c r="F435" s="16">
        <f>Nevada!AC20</f>
        <v>629.1199744897948</v>
      </c>
    </row>
    <row r="436" spans="1:6" x14ac:dyDescent="0.35">
      <c r="A436">
        <v>14</v>
      </c>
      <c r="B436" s="16">
        <f>ROUND(Nevada!$A$21,0)</f>
        <v>1546</v>
      </c>
      <c r="C436">
        <f>IF(Calculator!$A$4&lt;=Calculation!B436,1,0)</f>
        <v>1</v>
      </c>
      <c r="D436">
        <f>IF(Calculator!$C$4=Calculation!A436,1,0)</f>
        <v>0</v>
      </c>
      <c r="E436">
        <f t="shared" si="13"/>
        <v>1</v>
      </c>
      <c r="F436" s="16">
        <f>Nevada!AC21</f>
        <v>652.11336734693759</v>
      </c>
    </row>
    <row r="437" spans="1:6" x14ac:dyDescent="0.35">
      <c r="A437">
        <v>14</v>
      </c>
      <c r="B437" s="16">
        <f>ROUND(Nevada!$A$22,0)</f>
        <v>1580</v>
      </c>
      <c r="C437">
        <f>IF(Calculator!$A$4&lt;=Calculation!B437,1,0)</f>
        <v>1</v>
      </c>
      <c r="D437">
        <f>IF(Calculator!$C$4=Calculation!A437,1,0)</f>
        <v>0</v>
      </c>
      <c r="E437">
        <f t="shared" si="13"/>
        <v>1</v>
      </c>
      <c r="F437" s="16">
        <f>Nevada!AC22</f>
        <v>675.49862755101913</v>
      </c>
    </row>
    <row r="438" spans="1:6" x14ac:dyDescent="0.35">
      <c r="A438">
        <v>14</v>
      </c>
      <c r="B438" s="16">
        <f>ROUND(Nevada!$A$23,0)</f>
        <v>1614</v>
      </c>
      <c r="C438">
        <f>IF(Calculator!$A$4&lt;=Calculation!B438,1,0)</f>
        <v>1</v>
      </c>
      <c r="D438">
        <f>IF(Calculator!$C$4=Calculation!A438,1,0)</f>
        <v>0</v>
      </c>
      <c r="E438">
        <f t="shared" si="13"/>
        <v>1</v>
      </c>
      <c r="F438" s="16">
        <f>Nevada!AC23</f>
        <v>699.2757551020394</v>
      </c>
    </row>
    <row r="439" spans="1:6" x14ac:dyDescent="0.35">
      <c r="A439">
        <v>14</v>
      </c>
      <c r="B439" s="16">
        <f>ROUND(Nevada!$A$24,0)</f>
        <v>1647</v>
      </c>
      <c r="C439">
        <f>IF(Calculator!$A$4&lt;=Calculation!B439,1,0)</f>
        <v>1</v>
      </c>
      <c r="D439">
        <f>IF(Calculator!$C$4=Calculation!A439,1,0)</f>
        <v>0</v>
      </c>
      <c r="E439">
        <f t="shared" si="13"/>
        <v>1</v>
      </c>
      <c r="F439" s="16">
        <f>Nevada!AC24</f>
        <v>723.44474999999852</v>
      </c>
    </row>
    <row r="440" spans="1:6" x14ac:dyDescent="0.35">
      <c r="A440">
        <v>14</v>
      </c>
      <c r="B440" s="16">
        <f>ROUND(Nevada!$A$25,0)</f>
        <v>1681</v>
      </c>
      <c r="C440">
        <f>IF(Calculator!$A$4&lt;=Calculation!B440,1,0)</f>
        <v>1</v>
      </c>
      <c r="D440">
        <f>IF(Calculator!$C$4=Calculation!A440,1,0)</f>
        <v>0</v>
      </c>
      <c r="E440">
        <f t="shared" si="13"/>
        <v>1</v>
      </c>
      <c r="F440" s="16">
        <f>Nevada!AC25</f>
        <v>748.00561224489638</v>
      </c>
    </row>
    <row r="441" spans="1:6" x14ac:dyDescent="0.35">
      <c r="A441">
        <v>14</v>
      </c>
      <c r="B441" s="16">
        <f>ROUND(Nevada!$A$26,0)</f>
        <v>1714</v>
      </c>
      <c r="C441">
        <f>IF(Calculator!$A$4&lt;=Calculation!B441,1,0)</f>
        <v>1</v>
      </c>
      <c r="D441">
        <f>IF(Calculator!$C$4=Calculation!A441,1,0)</f>
        <v>0</v>
      </c>
      <c r="E441">
        <f t="shared" si="13"/>
        <v>1</v>
      </c>
      <c r="F441" s="16">
        <f>Nevada!AC26</f>
        <v>772.95834183673298</v>
      </c>
    </row>
    <row r="442" spans="1:6" x14ac:dyDescent="0.35">
      <c r="A442">
        <v>14</v>
      </c>
      <c r="B442" s="16">
        <f>ROUND(Nevada!$A$27,0)</f>
        <v>1748</v>
      </c>
      <c r="C442">
        <f>IF(Calculator!$A$4&lt;=Calculation!B442,1,0)</f>
        <v>1</v>
      </c>
      <c r="D442">
        <f>IF(Calculator!$C$4=Calculation!A442,1,0)</f>
        <v>0</v>
      </c>
      <c r="E442">
        <f t="shared" si="13"/>
        <v>1</v>
      </c>
      <c r="F442" s="16">
        <f>Nevada!AC27</f>
        <v>798.30293877550844</v>
      </c>
    </row>
    <row r="443" spans="1:6" x14ac:dyDescent="0.35">
      <c r="A443">
        <v>14</v>
      </c>
      <c r="B443" s="16">
        <f>ROUND(Nevada!$A$28,0)</f>
        <v>1782</v>
      </c>
      <c r="C443">
        <f>IF(Calculator!$A$4&lt;=Calculation!B443,1,0)</f>
        <v>1</v>
      </c>
      <c r="D443">
        <f>IF(Calculator!$C$4=Calculation!A443,1,0)</f>
        <v>0</v>
      </c>
      <c r="E443">
        <f t="shared" si="13"/>
        <v>1</v>
      </c>
      <c r="F443" s="16">
        <f>Nevada!AC28</f>
        <v>824.03940306122263</v>
      </c>
    </row>
    <row r="444" spans="1:6" x14ac:dyDescent="0.35">
      <c r="A444">
        <v>14</v>
      </c>
      <c r="B444" s="16">
        <f>ROUND(Nevada!$A$29,0)</f>
        <v>1815</v>
      </c>
      <c r="C444">
        <f>IF(Calculator!$A$4&lt;=Calculation!B444,1,0)</f>
        <v>1</v>
      </c>
      <c r="D444">
        <f>IF(Calculator!$C$4=Calculation!A444,1,0)</f>
        <v>0</v>
      </c>
      <c r="E444">
        <f t="shared" si="13"/>
        <v>1</v>
      </c>
      <c r="F444" s="16">
        <f>Nevada!AC29</f>
        <v>850.16773469387556</v>
      </c>
    </row>
    <row r="445" spans="1:6" x14ac:dyDescent="0.35">
      <c r="A445">
        <v>14</v>
      </c>
      <c r="B445" s="16">
        <f>ROUND(Nevada!$A$30,0)</f>
        <v>1849</v>
      </c>
      <c r="C445">
        <f>IF(Calculator!$A$4&lt;=Calculation!B445,1,0)</f>
        <v>1</v>
      </c>
      <c r="D445">
        <f>IF(Calculator!$C$4=Calculation!A445,1,0)</f>
        <v>0</v>
      </c>
      <c r="E445">
        <f t="shared" si="13"/>
        <v>1</v>
      </c>
      <c r="F445" s="16">
        <f>Nevada!AC30</f>
        <v>876.68793367346723</v>
      </c>
    </row>
    <row r="446" spans="1:6" x14ac:dyDescent="0.35">
      <c r="A446">
        <v>14</v>
      </c>
      <c r="B446" s="16">
        <f>ROUND(Nevada!$A$31,0)</f>
        <v>1883</v>
      </c>
      <c r="C446">
        <f>IF(Calculator!$A$4&lt;=Calculation!B446,1,0)</f>
        <v>1</v>
      </c>
      <c r="D446">
        <f>IF(Calculator!$C$4=Calculation!A446,1,0)</f>
        <v>0</v>
      </c>
      <c r="E446">
        <f t="shared" si="13"/>
        <v>1</v>
      </c>
      <c r="F446" s="16">
        <f>Nevada!AC31</f>
        <v>903.60000000000025</v>
      </c>
    </row>
    <row r="447" spans="1:6" x14ac:dyDescent="0.35">
      <c r="A447">
        <v>14</v>
      </c>
      <c r="B447" s="16">
        <v>6000</v>
      </c>
      <c r="C447">
        <f>IF(Calculator!$A$4&lt;=Calculation!B447,1,0)</f>
        <v>1</v>
      </c>
      <c r="D447">
        <f>IF(Calculator!$C$4=Calculation!A447,1,0)</f>
        <v>0</v>
      </c>
      <c r="E447">
        <f t="shared" si="13"/>
        <v>1</v>
      </c>
      <c r="F447" s="16">
        <f>IF(Calculator!$A$4&lt;=6000, Calculator!$A$4*Percentages!$O$3,6000*Percentages!$O$3)</f>
        <v>0</v>
      </c>
    </row>
    <row r="448" spans="1:6" x14ac:dyDescent="0.35">
      <c r="A448">
        <v>14</v>
      </c>
      <c r="B448" s="16">
        <v>10000</v>
      </c>
      <c r="C448">
        <f>IF(Calculator!$A$4&lt;=Calculation!B448,1,0)</f>
        <v>1</v>
      </c>
      <c r="D448">
        <f>IF(Calculator!$C$4=Calculation!A448,1,0)</f>
        <v>0</v>
      </c>
      <c r="E448">
        <f t="shared" si="13"/>
        <v>1</v>
      </c>
      <c r="F448" s="16">
        <f>IF(Calculator!$A$4&lt;=10000,F447+((Calculator!$A$4-6000)*Percentages!$O$4),F447+((10000-6000)*Percentages!$O$4))</f>
        <v>-1440.0000000000007</v>
      </c>
    </row>
    <row r="449" spans="1:6" x14ac:dyDescent="0.35">
      <c r="A449">
        <v>14</v>
      </c>
      <c r="B449" s="16">
        <v>1000000000</v>
      </c>
      <c r="C449">
        <f>IF(Calculator!$A$4&lt;=Calculation!B449,1,0)</f>
        <v>1</v>
      </c>
      <c r="D449">
        <f>IF(Calculator!$C$4=Calculation!A449,1,0)</f>
        <v>0</v>
      </c>
      <c r="E449">
        <f t="shared" si="13"/>
        <v>1</v>
      </c>
      <c r="F449" s="16">
        <f>F448+((Calculator!$A$4-10000)*Percentages!$O$5)</f>
        <v>-2640.0000000000009</v>
      </c>
    </row>
    <row r="450" spans="1:6" x14ac:dyDescent="0.35">
      <c r="A450" s="31">
        <v>15</v>
      </c>
      <c r="B450" s="16">
        <f>ROUND(Nevada!$A$3,0)</f>
        <v>941</v>
      </c>
      <c r="C450">
        <f>IF(Calculator!$A$4&lt;=Calculation!B450,1,0)</f>
        <v>1</v>
      </c>
      <c r="D450">
        <f>IF(Calculator!$C$4=Calculation!A450,1,0)</f>
        <v>0</v>
      </c>
      <c r="E450">
        <f>C450+D450</f>
        <v>1</v>
      </c>
      <c r="F450" s="16">
        <f>Nevada!AE3</f>
        <v>310.61250000000007</v>
      </c>
    </row>
    <row r="451" spans="1:6" x14ac:dyDescent="0.35">
      <c r="A451" s="31">
        <v>15</v>
      </c>
      <c r="B451" s="16">
        <f>ROUND(Nevada!$A$4,0)</f>
        <v>975</v>
      </c>
      <c r="C451">
        <f>IF(Calculator!$A$4&lt;=Calculation!B451,1,0)</f>
        <v>1</v>
      </c>
      <c r="D451">
        <f>IF(Calculator!$C$4=Calculation!A451,1,0)</f>
        <v>0</v>
      </c>
      <c r="E451">
        <f t="shared" ref="E451:E481" si="14">C451+D451</f>
        <v>1</v>
      </c>
      <c r="F451" s="16">
        <f>Nevada!AE4</f>
        <v>327.6246332908164</v>
      </c>
    </row>
    <row r="452" spans="1:6" x14ac:dyDescent="0.35">
      <c r="A452" s="31">
        <v>15</v>
      </c>
      <c r="B452" s="16">
        <f>ROUND(Nevada!$A$5,0)</f>
        <v>1008</v>
      </c>
      <c r="C452">
        <f>IF(Calculator!$A$4&lt;=Calculation!B452,1,0)</f>
        <v>1</v>
      </c>
      <c r="D452">
        <f>IF(Calculator!$C$4=Calculation!A452,1,0)</f>
        <v>0</v>
      </c>
      <c r="E452">
        <f t="shared" si="14"/>
        <v>1</v>
      </c>
      <c r="F452" s="16">
        <f>Nevada!AE5</f>
        <v>345.04496173469391</v>
      </c>
    </row>
    <row r="453" spans="1:6" x14ac:dyDescent="0.35">
      <c r="A453" s="31">
        <v>15</v>
      </c>
      <c r="B453" s="16">
        <f>ROUND(Nevada!$A$6,0)</f>
        <v>1042</v>
      </c>
      <c r="C453">
        <f>IF(Calculator!$A$4&lt;=Calculation!B453,1,0)</f>
        <v>1</v>
      </c>
      <c r="D453">
        <f>IF(Calculator!$C$4=Calculation!A453,1,0)</f>
        <v>0</v>
      </c>
      <c r="E453">
        <f t="shared" si="14"/>
        <v>1</v>
      </c>
      <c r="F453" s="16">
        <f>Nevada!AE6</f>
        <v>362.87348533163265</v>
      </c>
    </row>
    <row r="454" spans="1:6" x14ac:dyDescent="0.35">
      <c r="A454" s="31">
        <v>15</v>
      </c>
      <c r="B454" s="16">
        <f>ROUND(Nevada!$A$7,0)</f>
        <v>1076</v>
      </c>
      <c r="C454">
        <f>IF(Calculator!$A$4&lt;=Calculation!B454,1,0)</f>
        <v>1</v>
      </c>
      <c r="D454">
        <f>IF(Calculator!$C$4=Calculation!A454,1,0)</f>
        <v>0</v>
      </c>
      <c r="E454">
        <f t="shared" si="14"/>
        <v>1</v>
      </c>
      <c r="F454" s="16">
        <f>Nevada!AE7</f>
        <v>381.11020408163262</v>
      </c>
    </row>
    <row r="455" spans="1:6" x14ac:dyDescent="0.35">
      <c r="A455" s="31">
        <v>15</v>
      </c>
      <c r="B455" s="16">
        <f>ROUND(Nevada!$A$8,0)</f>
        <v>1109</v>
      </c>
      <c r="C455">
        <f>IF(Calculator!$A$4&lt;=Calculation!B455,1,0)</f>
        <v>1</v>
      </c>
      <c r="D455">
        <f>IF(Calculator!$C$4=Calculation!A455,1,0)</f>
        <v>0</v>
      </c>
      <c r="E455">
        <f t="shared" si="14"/>
        <v>1</v>
      </c>
      <c r="F455" s="16">
        <f>Nevada!AE8</f>
        <v>399.75511798469381</v>
      </c>
    </row>
    <row r="456" spans="1:6" x14ac:dyDescent="0.35">
      <c r="A456" s="31">
        <v>15</v>
      </c>
      <c r="B456" s="16">
        <f>ROUND(Nevada!$A$9,0)</f>
        <v>1143</v>
      </c>
      <c r="C456">
        <f>IF(Calculator!$A$4&lt;=Calculation!B456,1,0)</f>
        <v>1</v>
      </c>
      <c r="D456">
        <f>IF(Calculator!$C$4=Calculation!A456,1,0)</f>
        <v>0</v>
      </c>
      <c r="E456">
        <f t="shared" si="14"/>
        <v>1</v>
      </c>
      <c r="F456" s="16">
        <f>Nevada!AE9</f>
        <v>418.80822704081618</v>
      </c>
    </row>
    <row r="457" spans="1:6" x14ac:dyDescent="0.35">
      <c r="A457" s="31">
        <v>15</v>
      </c>
      <c r="B457" s="16">
        <f>ROUND(Nevada!$A$10,0)</f>
        <v>1177</v>
      </c>
      <c r="C457">
        <f>IF(Calculator!$A$4&lt;=Calculation!B457,1,0)</f>
        <v>1</v>
      </c>
      <c r="D457">
        <f>IF(Calculator!$C$4=Calculation!A457,1,0)</f>
        <v>0</v>
      </c>
      <c r="E457">
        <f t="shared" si="14"/>
        <v>1</v>
      </c>
      <c r="F457" s="16">
        <f>Nevada!AE10</f>
        <v>438.26953124999983</v>
      </c>
    </row>
    <row r="458" spans="1:6" x14ac:dyDescent="0.35">
      <c r="A458" s="31">
        <v>15</v>
      </c>
      <c r="B458" s="16">
        <f>ROUND(Nevada!$A$11,0)</f>
        <v>1210</v>
      </c>
      <c r="C458">
        <f>IF(Calculator!$A$4&lt;=Calculation!B458,1,0)</f>
        <v>1</v>
      </c>
      <c r="D458">
        <f>IF(Calculator!$C$4=Calculation!A458,1,0)</f>
        <v>0</v>
      </c>
      <c r="E458">
        <f t="shared" si="14"/>
        <v>1</v>
      </c>
      <c r="F458" s="16">
        <f>Nevada!AE11</f>
        <v>458.13903061224465</v>
      </c>
    </row>
    <row r="459" spans="1:6" x14ac:dyDescent="0.35">
      <c r="A459" s="31">
        <v>15</v>
      </c>
      <c r="B459" s="16">
        <f>ROUND(Nevada!$A$12,0)</f>
        <v>1244</v>
      </c>
      <c r="C459">
        <f>IF(Calculator!$A$4&lt;=Calculation!B459,1,0)</f>
        <v>1</v>
      </c>
      <c r="D459">
        <f>IF(Calculator!$C$4=Calculation!A459,1,0)</f>
        <v>0</v>
      </c>
      <c r="E459">
        <f t="shared" si="14"/>
        <v>1</v>
      </c>
      <c r="F459" s="16">
        <f>Nevada!AE12</f>
        <v>478.41672512755076</v>
      </c>
    </row>
    <row r="460" spans="1:6" x14ac:dyDescent="0.35">
      <c r="A460" s="31">
        <v>15</v>
      </c>
      <c r="B460" s="16">
        <f>ROUND(Nevada!$A$13,0)</f>
        <v>1277</v>
      </c>
      <c r="C460">
        <f>IF(Calculator!$A$4&lt;=Calculation!B460,1,0)</f>
        <v>1</v>
      </c>
      <c r="D460">
        <f>IF(Calculator!$C$4=Calculation!A460,1,0)</f>
        <v>0</v>
      </c>
      <c r="E460">
        <f t="shared" si="14"/>
        <v>1</v>
      </c>
      <c r="F460" s="16">
        <f>Nevada!AE13</f>
        <v>499.10261479591804</v>
      </c>
    </row>
    <row r="461" spans="1:6" x14ac:dyDescent="0.35">
      <c r="A461" s="31">
        <v>15</v>
      </c>
      <c r="B461" s="16">
        <f>ROUND(Nevada!$A$14,0)</f>
        <v>1311</v>
      </c>
      <c r="C461">
        <f>IF(Calculator!$A$4&lt;=Calculation!B461,1,0)</f>
        <v>1</v>
      </c>
      <c r="D461">
        <f>IF(Calculator!$C$4=Calculation!A461,1,0)</f>
        <v>0</v>
      </c>
      <c r="E461">
        <f t="shared" si="14"/>
        <v>1</v>
      </c>
      <c r="F461" s="16">
        <f>Nevada!AE14</f>
        <v>520.19669961734655</v>
      </c>
    </row>
    <row r="462" spans="1:6" x14ac:dyDescent="0.35">
      <c r="A462" s="31">
        <v>15</v>
      </c>
      <c r="B462" s="16">
        <f>ROUND(Nevada!$A$15,0)</f>
        <v>1345</v>
      </c>
      <c r="C462">
        <f>IF(Calculator!$A$4&lt;=Calculation!B462,1,0)</f>
        <v>1</v>
      </c>
      <c r="D462">
        <f>IF(Calculator!$C$4=Calculation!A462,1,0)</f>
        <v>0</v>
      </c>
      <c r="E462">
        <f t="shared" si="14"/>
        <v>1</v>
      </c>
      <c r="F462" s="16">
        <f>Nevada!AE15</f>
        <v>541.69897959183629</v>
      </c>
    </row>
    <row r="463" spans="1:6" x14ac:dyDescent="0.35">
      <c r="A463" s="31">
        <v>15</v>
      </c>
      <c r="B463" s="16">
        <f>ROUND(Nevada!$A$16,0)</f>
        <v>1378</v>
      </c>
      <c r="C463">
        <f>IF(Calculator!$A$4&lt;=Calculation!B463,1,0)</f>
        <v>1</v>
      </c>
      <c r="D463">
        <f>IF(Calculator!$C$4=Calculation!A463,1,0)</f>
        <v>0</v>
      </c>
      <c r="E463">
        <f t="shared" si="14"/>
        <v>1</v>
      </c>
      <c r="F463" s="16">
        <f>Nevada!AE16</f>
        <v>563.60945471938726</v>
      </c>
    </row>
    <row r="464" spans="1:6" x14ac:dyDescent="0.35">
      <c r="A464" s="31">
        <v>15</v>
      </c>
      <c r="B464" s="16">
        <f>ROUND(Nevada!$A$17,0)</f>
        <v>1412</v>
      </c>
      <c r="C464">
        <f>IF(Calculator!$A$4&lt;=Calculation!B464,1,0)</f>
        <v>1</v>
      </c>
      <c r="D464">
        <f>IF(Calculator!$C$4=Calculation!A464,1,0)</f>
        <v>0</v>
      </c>
      <c r="E464">
        <f t="shared" si="14"/>
        <v>1</v>
      </c>
      <c r="F464" s="16">
        <f>Nevada!AE17</f>
        <v>585.92812499999945</v>
      </c>
    </row>
    <row r="465" spans="1:6" x14ac:dyDescent="0.35">
      <c r="A465" s="31">
        <v>15</v>
      </c>
      <c r="B465" s="16">
        <f>ROUND(Nevada!$A$18,0)</f>
        <v>1445</v>
      </c>
      <c r="C465">
        <f>IF(Calculator!$A$4&lt;=Calculation!B465,1,0)</f>
        <v>1</v>
      </c>
      <c r="D465">
        <f>IF(Calculator!$C$4=Calculation!A465,1,0)</f>
        <v>0</v>
      </c>
      <c r="E465">
        <f t="shared" si="14"/>
        <v>1</v>
      </c>
      <c r="F465" s="16">
        <f>Nevada!AE18</f>
        <v>608.65499043367288</v>
      </c>
    </row>
    <row r="466" spans="1:6" x14ac:dyDescent="0.35">
      <c r="A466" s="31">
        <v>15</v>
      </c>
      <c r="B466" s="16">
        <f>ROUND(Nevada!$A$19,0)</f>
        <v>1479</v>
      </c>
      <c r="C466">
        <f>IF(Calculator!$A$4&lt;=Calculation!B466,1,0)</f>
        <v>1</v>
      </c>
      <c r="D466">
        <f>IF(Calculator!$C$4=Calculation!A466,1,0)</f>
        <v>0</v>
      </c>
      <c r="E466">
        <f t="shared" si="14"/>
        <v>1</v>
      </c>
      <c r="F466" s="16">
        <f>Nevada!AE19</f>
        <v>631.79005102040742</v>
      </c>
    </row>
    <row r="467" spans="1:6" x14ac:dyDescent="0.35">
      <c r="A467" s="31">
        <v>15</v>
      </c>
      <c r="B467" s="16">
        <f>ROUND(Nevada!$A$20,0)</f>
        <v>1513</v>
      </c>
      <c r="C467">
        <f>IF(Calculator!$A$4&lt;=Calculation!B467,1,0)</f>
        <v>1</v>
      </c>
      <c r="D467">
        <f>IF(Calculator!$C$4=Calculation!A467,1,0)</f>
        <v>0</v>
      </c>
      <c r="E467">
        <f t="shared" si="14"/>
        <v>1</v>
      </c>
      <c r="F467" s="16">
        <f>Nevada!AE20</f>
        <v>655.3333067602033</v>
      </c>
    </row>
    <row r="468" spans="1:6" x14ac:dyDescent="0.35">
      <c r="A468" s="31">
        <v>15</v>
      </c>
      <c r="B468" s="16">
        <f>ROUND(Nevada!$A$21,0)</f>
        <v>1546</v>
      </c>
      <c r="C468">
        <f>IF(Calculator!$A$4&lt;=Calculation!B468,1,0)</f>
        <v>1</v>
      </c>
      <c r="D468">
        <f>IF(Calculator!$C$4=Calculation!A468,1,0)</f>
        <v>0</v>
      </c>
      <c r="E468">
        <f t="shared" si="14"/>
        <v>1</v>
      </c>
      <c r="F468" s="16">
        <f>Nevada!AE21</f>
        <v>679.28475765306041</v>
      </c>
    </row>
    <row r="469" spans="1:6" x14ac:dyDescent="0.35">
      <c r="A469" s="31">
        <v>15</v>
      </c>
      <c r="B469" s="16">
        <f>ROUND(Nevada!$A$22,0)</f>
        <v>1580</v>
      </c>
      <c r="C469">
        <f>IF(Calculator!$A$4&lt;=Calculation!B469,1,0)</f>
        <v>1</v>
      </c>
      <c r="D469">
        <f>IF(Calculator!$C$4=Calculation!A469,1,0)</f>
        <v>0</v>
      </c>
      <c r="E469">
        <f t="shared" si="14"/>
        <v>1</v>
      </c>
      <c r="F469" s="16">
        <f>Nevada!AE22</f>
        <v>703.64440369897864</v>
      </c>
    </row>
    <row r="470" spans="1:6" x14ac:dyDescent="0.35">
      <c r="A470" s="31">
        <v>15</v>
      </c>
      <c r="B470" s="16">
        <f>ROUND(Nevada!$A$23,0)</f>
        <v>1614</v>
      </c>
      <c r="C470">
        <f>IF(Calculator!$A$4&lt;=Calculation!B470,1,0)</f>
        <v>1</v>
      </c>
      <c r="D470">
        <f>IF(Calculator!$C$4=Calculation!A470,1,0)</f>
        <v>0</v>
      </c>
      <c r="E470">
        <f t="shared" si="14"/>
        <v>1</v>
      </c>
      <c r="F470" s="16">
        <f>Nevada!AE23</f>
        <v>728.4122448979582</v>
      </c>
    </row>
    <row r="471" spans="1:6" x14ac:dyDescent="0.35">
      <c r="A471" s="31">
        <v>15</v>
      </c>
      <c r="B471" s="16">
        <f>ROUND(Nevada!$A$24,0)</f>
        <v>1647</v>
      </c>
      <c r="C471">
        <f>IF(Calculator!$A$4&lt;=Calculation!B471,1,0)</f>
        <v>1</v>
      </c>
      <c r="D471">
        <f>IF(Calculator!$C$4=Calculation!A471,1,0)</f>
        <v>0</v>
      </c>
      <c r="E471">
        <f t="shared" si="14"/>
        <v>1</v>
      </c>
      <c r="F471" s="16">
        <f>Nevada!AE24</f>
        <v>753.58828124999889</v>
      </c>
    </row>
    <row r="472" spans="1:6" x14ac:dyDescent="0.35">
      <c r="A472" s="31">
        <v>15</v>
      </c>
      <c r="B472" s="16">
        <f>ROUND(Nevada!$A$25,0)</f>
        <v>1681</v>
      </c>
      <c r="C472">
        <f>IF(Calculator!$A$4&lt;=Calculation!B472,1,0)</f>
        <v>1</v>
      </c>
      <c r="D472">
        <f>IF(Calculator!$C$4=Calculation!A472,1,0)</f>
        <v>0</v>
      </c>
      <c r="E472">
        <f t="shared" si="14"/>
        <v>1</v>
      </c>
      <c r="F472" s="16">
        <f>Nevada!AE25</f>
        <v>779.17251275510091</v>
      </c>
    </row>
    <row r="473" spans="1:6" x14ac:dyDescent="0.35">
      <c r="A473" s="31">
        <v>15</v>
      </c>
      <c r="B473" s="16">
        <f>ROUND(Nevada!$A$26,0)</f>
        <v>1714</v>
      </c>
      <c r="C473">
        <f>IF(Calculator!$A$4&lt;=Calculation!B473,1,0)</f>
        <v>1</v>
      </c>
      <c r="D473">
        <f>IF(Calculator!$C$4=Calculation!A473,1,0)</f>
        <v>0</v>
      </c>
      <c r="E473">
        <f t="shared" si="14"/>
        <v>1</v>
      </c>
      <c r="F473" s="16">
        <f>Nevada!AE26</f>
        <v>805.16493941326405</v>
      </c>
    </row>
    <row r="474" spans="1:6" x14ac:dyDescent="0.35">
      <c r="A474" s="31">
        <v>15</v>
      </c>
      <c r="B474" s="16">
        <f>ROUND(Nevada!$A$27,0)</f>
        <v>1748</v>
      </c>
      <c r="C474">
        <f>IF(Calculator!$A$4&lt;=Calculation!B474,1,0)</f>
        <v>1</v>
      </c>
      <c r="D474">
        <f>IF(Calculator!$C$4=Calculation!A474,1,0)</f>
        <v>0</v>
      </c>
      <c r="E474">
        <f t="shared" si="14"/>
        <v>1</v>
      </c>
      <c r="F474" s="16">
        <f>Nevada!AE27</f>
        <v>831.56556122448853</v>
      </c>
    </row>
    <row r="475" spans="1:6" x14ac:dyDescent="0.35">
      <c r="A475" s="31">
        <v>15</v>
      </c>
      <c r="B475" s="16">
        <f>ROUND(Nevada!$A$28,0)</f>
        <v>1782</v>
      </c>
      <c r="C475">
        <f>IF(Calculator!$A$4&lt;=Calculation!B475,1,0)</f>
        <v>1</v>
      </c>
      <c r="D475">
        <f>IF(Calculator!$C$4=Calculation!A475,1,0)</f>
        <v>0</v>
      </c>
      <c r="E475">
        <f t="shared" si="14"/>
        <v>1</v>
      </c>
      <c r="F475" s="16">
        <f>Nevada!AE28</f>
        <v>858.37437818877413</v>
      </c>
    </row>
    <row r="476" spans="1:6" x14ac:dyDescent="0.35">
      <c r="A476" s="31">
        <v>15</v>
      </c>
      <c r="B476" s="16">
        <f>ROUND(Nevada!$A$29,0)</f>
        <v>1815</v>
      </c>
      <c r="C476">
        <f>IF(Calculator!$A$4&lt;=Calculation!B476,1,0)</f>
        <v>1</v>
      </c>
      <c r="D476">
        <f>IF(Calculator!$C$4=Calculation!A476,1,0)</f>
        <v>0</v>
      </c>
      <c r="E476">
        <f t="shared" si="14"/>
        <v>1</v>
      </c>
      <c r="F476" s="16">
        <f>Nevada!AE29</f>
        <v>885.59139030612096</v>
      </c>
    </row>
    <row r="477" spans="1:6" x14ac:dyDescent="0.35">
      <c r="A477" s="31">
        <v>15</v>
      </c>
      <c r="B477" s="16">
        <f>ROUND(Nevada!$A$30,0)</f>
        <v>1849</v>
      </c>
      <c r="C477">
        <f>IF(Calculator!$A$4&lt;=Calculation!B477,1,0)</f>
        <v>1</v>
      </c>
      <c r="D477">
        <f>IF(Calculator!$C$4=Calculation!A477,1,0)</f>
        <v>0</v>
      </c>
      <c r="E477">
        <f t="shared" si="14"/>
        <v>1</v>
      </c>
      <c r="F477" s="16">
        <f>Nevada!AE30</f>
        <v>913.21659757652901</v>
      </c>
    </row>
    <row r="478" spans="1:6" x14ac:dyDescent="0.35">
      <c r="A478" s="31">
        <v>15</v>
      </c>
      <c r="B478" s="16">
        <f>ROUND(Nevada!$A$31,0)</f>
        <v>1883</v>
      </c>
      <c r="C478">
        <f>IF(Calculator!$A$4&lt;=Calculation!B478,1,0)</f>
        <v>1</v>
      </c>
      <c r="D478">
        <f>IF(Calculator!$C$4=Calculation!A478,1,0)</f>
        <v>0</v>
      </c>
      <c r="E478">
        <f t="shared" si="14"/>
        <v>1</v>
      </c>
      <c r="F478" s="16">
        <f>Nevada!AE31</f>
        <v>941.25000000000023</v>
      </c>
    </row>
    <row r="479" spans="1:6" x14ac:dyDescent="0.35">
      <c r="A479" s="31">
        <v>15</v>
      </c>
      <c r="B479" s="16">
        <v>6000</v>
      </c>
      <c r="C479">
        <f>IF(Calculator!$A$4&lt;=Calculation!B479,1,0)</f>
        <v>1</v>
      </c>
      <c r="D479">
        <f>IF(Calculator!$C$4=Calculation!A479,1,0)</f>
        <v>0</v>
      </c>
      <c r="E479">
        <f t="shared" si="14"/>
        <v>1</v>
      </c>
      <c r="F479" s="16">
        <f>IF(Calculator!$A$4&lt;=6000, Calculator!$A$4*Percentages!$P$3,6000*Percentages!$P$3)</f>
        <v>0</v>
      </c>
    </row>
    <row r="480" spans="1:6" x14ac:dyDescent="0.35">
      <c r="A480" s="31">
        <v>15</v>
      </c>
      <c r="B480" s="16">
        <v>10000</v>
      </c>
      <c r="C480">
        <f>IF(Calculator!$A$4&lt;=Calculation!B480,1,0)</f>
        <v>1</v>
      </c>
      <c r="D480">
        <f>IF(Calculator!$C$4=Calculation!A480,1,0)</f>
        <v>0</v>
      </c>
      <c r="E480">
        <f t="shared" si="14"/>
        <v>1</v>
      </c>
      <c r="F480" s="16">
        <f>IF(Calculator!$A$4&lt;=10000,F479+((Calculator!$A$4-6000)*Percentages!$P$4),F479+((10000-6000)*Percentages!$P$4))</f>
        <v>-1500.0000000000007</v>
      </c>
    </row>
    <row r="481" spans="1:6" x14ac:dyDescent="0.35">
      <c r="A481" s="31">
        <v>15</v>
      </c>
      <c r="B481" s="16">
        <v>1000000000</v>
      </c>
      <c r="C481">
        <f>IF(Calculator!$A$4&lt;=Calculation!B481,1,0)</f>
        <v>1</v>
      </c>
      <c r="D481">
        <f>IF(Calculator!$C$4=Calculation!A481,1,0)</f>
        <v>0</v>
      </c>
      <c r="E481">
        <f t="shared" si="14"/>
        <v>1</v>
      </c>
      <c r="F481" s="16">
        <f>F480+((Calculator!$A$4-10000)*Percentages!$P$5)</f>
        <v>-2750.0000000000009</v>
      </c>
    </row>
    <row r="482" spans="1:6" x14ac:dyDescent="0.35">
      <c r="A482">
        <v>16</v>
      </c>
      <c r="B482" s="16">
        <f>ROUND(Nevada!$A$3,0)</f>
        <v>941</v>
      </c>
      <c r="C482">
        <f>IF(Calculator!$A$4&lt;=Calculation!B482,1,0)</f>
        <v>1</v>
      </c>
      <c r="D482">
        <f>IF(Calculator!$C$4=Calculation!A482,1,0)</f>
        <v>0</v>
      </c>
      <c r="E482">
        <f>C482+D482</f>
        <v>1</v>
      </c>
      <c r="F482" s="16">
        <f>Nevada!AG3</f>
        <v>323.03700000000009</v>
      </c>
    </row>
    <row r="483" spans="1:6" x14ac:dyDescent="0.35">
      <c r="A483">
        <v>16</v>
      </c>
      <c r="B483" s="16">
        <f>ROUND(Nevada!$A$4,0)</f>
        <v>975</v>
      </c>
      <c r="C483">
        <f>IF(Calculator!$A$4&lt;=Calculation!B483,1,0)</f>
        <v>1</v>
      </c>
      <c r="D483">
        <f>IF(Calculator!$C$4=Calculation!A483,1,0)</f>
        <v>0</v>
      </c>
      <c r="E483">
        <f t="shared" ref="E483:E513" si="15">C483+D483</f>
        <v>1</v>
      </c>
      <c r="F483" s="16">
        <f>Nevada!AG4</f>
        <v>340.7296186224491</v>
      </c>
    </row>
    <row r="484" spans="1:6" x14ac:dyDescent="0.35">
      <c r="A484">
        <v>16</v>
      </c>
      <c r="B484" s="16">
        <f>ROUND(Nevada!$A$5,0)</f>
        <v>1008</v>
      </c>
      <c r="C484">
        <f>IF(Calculator!$A$4&lt;=Calculation!B484,1,0)</f>
        <v>1</v>
      </c>
      <c r="D484">
        <f>IF(Calculator!$C$4=Calculation!A484,1,0)</f>
        <v>0</v>
      </c>
      <c r="E484">
        <f t="shared" si="15"/>
        <v>1</v>
      </c>
      <c r="F484" s="16">
        <f>Nevada!AG5</f>
        <v>358.84676020408176</v>
      </c>
    </row>
    <row r="485" spans="1:6" x14ac:dyDescent="0.35">
      <c r="A485">
        <v>16</v>
      </c>
      <c r="B485" s="16">
        <f>ROUND(Nevada!$A$6,0)</f>
        <v>1042</v>
      </c>
      <c r="C485">
        <f>IF(Calculator!$A$4&lt;=Calculation!B485,1,0)</f>
        <v>1</v>
      </c>
      <c r="D485">
        <f>IF(Calculator!$C$4=Calculation!A485,1,0)</f>
        <v>0</v>
      </c>
      <c r="E485">
        <f t="shared" si="15"/>
        <v>1</v>
      </c>
      <c r="F485" s="16">
        <f>Nevada!AG6</f>
        <v>377.38842474489809</v>
      </c>
    </row>
    <row r="486" spans="1:6" x14ac:dyDescent="0.35">
      <c r="A486">
        <v>16</v>
      </c>
      <c r="B486" s="16">
        <f>ROUND(Nevada!$A$7,0)</f>
        <v>1076</v>
      </c>
      <c r="C486">
        <f>IF(Calculator!$A$4&lt;=Calculation!B486,1,0)</f>
        <v>1</v>
      </c>
      <c r="D486">
        <f>IF(Calculator!$C$4=Calculation!A486,1,0)</f>
        <v>0</v>
      </c>
      <c r="E486">
        <f t="shared" si="15"/>
        <v>1</v>
      </c>
      <c r="F486" s="16">
        <f>Nevada!AG7</f>
        <v>396.35461224489802</v>
      </c>
    </row>
    <row r="487" spans="1:6" x14ac:dyDescent="0.35">
      <c r="A487">
        <v>16</v>
      </c>
      <c r="B487" s="16">
        <f>ROUND(Nevada!$A$8,0)</f>
        <v>1109</v>
      </c>
      <c r="C487">
        <f>IF(Calculator!$A$4&lt;=Calculation!B487,1,0)</f>
        <v>1</v>
      </c>
      <c r="D487">
        <f>IF(Calculator!$C$4=Calculation!A487,1,0)</f>
        <v>0</v>
      </c>
      <c r="E487">
        <f t="shared" si="15"/>
        <v>1</v>
      </c>
      <c r="F487" s="16">
        <f>Nevada!AG8</f>
        <v>415.74532270408167</v>
      </c>
    </row>
    <row r="488" spans="1:6" x14ac:dyDescent="0.35">
      <c r="A488">
        <v>16</v>
      </c>
      <c r="B488" s="16">
        <f>ROUND(Nevada!$A$9,0)</f>
        <v>1143</v>
      </c>
      <c r="C488">
        <f>IF(Calculator!$A$4&lt;=Calculation!B488,1,0)</f>
        <v>1</v>
      </c>
      <c r="D488">
        <f>IF(Calculator!$C$4=Calculation!A488,1,0)</f>
        <v>0</v>
      </c>
      <c r="E488">
        <f t="shared" si="15"/>
        <v>1</v>
      </c>
      <c r="F488" s="16">
        <f>Nevada!AG9</f>
        <v>435.56055612244899</v>
      </c>
    </row>
    <row r="489" spans="1:6" x14ac:dyDescent="0.35">
      <c r="A489">
        <v>16</v>
      </c>
      <c r="B489" s="16">
        <f>ROUND(Nevada!$A$10,0)</f>
        <v>1177</v>
      </c>
      <c r="C489">
        <f>IF(Calculator!$A$4&lt;=Calculation!B489,1,0)</f>
        <v>1</v>
      </c>
      <c r="D489">
        <f>IF(Calculator!$C$4=Calculation!A489,1,0)</f>
        <v>0</v>
      </c>
      <c r="E489">
        <f t="shared" si="15"/>
        <v>1</v>
      </c>
      <c r="F489" s="16">
        <f>Nevada!AG10</f>
        <v>455.80031249999996</v>
      </c>
    </row>
    <row r="490" spans="1:6" x14ac:dyDescent="0.35">
      <c r="A490">
        <v>16</v>
      </c>
      <c r="B490" s="16">
        <f>ROUND(Nevada!$A$11,0)</f>
        <v>1210</v>
      </c>
      <c r="C490">
        <f>IF(Calculator!$A$4&lt;=Calculation!B490,1,0)</f>
        <v>1</v>
      </c>
      <c r="D490">
        <f>IF(Calculator!$C$4=Calculation!A490,1,0)</f>
        <v>0</v>
      </c>
      <c r="E490">
        <f t="shared" si="15"/>
        <v>1</v>
      </c>
      <c r="F490" s="16">
        <f>Nevada!AG11</f>
        <v>476.46459183673466</v>
      </c>
    </row>
    <row r="491" spans="1:6" x14ac:dyDescent="0.35">
      <c r="A491">
        <v>16</v>
      </c>
      <c r="B491" s="16">
        <f>ROUND(Nevada!$A$12,0)</f>
        <v>1244</v>
      </c>
      <c r="C491">
        <f>IF(Calculator!$A$4&lt;=Calculation!B491,1,0)</f>
        <v>1</v>
      </c>
      <c r="D491">
        <f>IF(Calculator!$C$4=Calculation!A491,1,0)</f>
        <v>0</v>
      </c>
      <c r="E491">
        <f t="shared" si="15"/>
        <v>1</v>
      </c>
      <c r="F491" s="16">
        <f>Nevada!AG12</f>
        <v>497.55339413265295</v>
      </c>
    </row>
    <row r="492" spans="1:6" x14ac:dyDescent="0.35">
      <c r="A492">
        <v>16</v>
      </c>
      <c r="B492" s="16">
        <f>ROUND(Nevada!$A$13,0)</f>
        <v>1277</v>
      </c>
      <c r="C492">
        <f>IF(Calculator!$A$4&lt;=Calculation!B492,1,0)</f>
        <v>1</v>
      </c>
      <c r="D492">
        <f>IF(Calculator!$C$4=Calculation!A492,1,0)</f>
        <v>0</v>
      </c>
      <c r="E492">
        <f t="shared" si="15"/>
        <v>1</v>
      </c>
      <c r="F492" s="16">
        <f>Nevada!AG13</f>
        <v>519.06671938775503</v>
      </c>
    </row>
    <row r="493" spans="1:6" x14ac:dyDescent="0.35">
      <c r="A493">
        <v>16</v>
      </c>
      <c r="B493" s="16">
        <f>ROUND(Nevada!$A$14,0)</f>
        <v>1311</v>
      </c>
      <c r="C493">
        <f>IF(Calculator!$A$4&lt;=Calculation!B493,1,0)</f>
        <v>1</v>
      </c>
      <c r="D493">
        <f>IF(Calculator!$C$4=Calculation!A493,1,0)</f>
        <v>0</v>
      </c>
      <c r="E493">
        <f t="shared" si="15"/>
        <v>1</v>
      </c>
      <c r="F493" s="16">
        <f>Nevada!AG14</f>
        <v>541.00456760204065</v>
      </c>
    </row>
    <row r="494" spans="1:6" x14ac:dyDescent="0.35">
      <c r="A494">
        <v>16</v>
      </c>
      <c r="B494" s="16">
        <f>ROUND(Nevada!$A$15,0)</f>
        <v>1345</v>
      </c>
      <c r="C494">
        <f>IF(Calculator!$A$4&lt;=Calculation!B494,1,0)</f>
        <v>1</v>
      </c>
      <c r="D494">
        <f>IF(Calculator!$C$4=Calculation!A494,1,0)</f>
        <v>0</v>
      </c>
      <c r="E494">
        <f t="shared" si="15"/>
        <v>1</v>
      </c>
      <c r="F494" s="16">
        <f>Nevada!AG15</f>
        <v>563.36693877550999</v>
      </c>
    </row>
    <row r="495" spans="1:6" x14ac:dyDescent="0.35">
      <c r="A495">
        <v>16</v>
      </c>
      <c r="B495" s="16">
        <f>ROUND(Nevada!$A$16,0)</f>
        <v>1378</v>
      </c>
      <c r="C495">
        <f>IF(Calculator!$A$4&lt;=Calculation!B495,1,0)</f>
        <v>1</v>
      </c>
      <c r="D495">
        <f>IF(Calculator!$C$4=Calculation!A495,1,0)</f>
        <v>0</v>
      </c>
      <c r="E495">
        <f t="shared" si="15"/>
        <v>1</v>
      </c>
      <c r="F495" s="16">
        <f>Nevada!AG16</f>
        <v>586.15383290816305</v>
      </c>
    </row>
    <row r="496" spans="1:6" x14ac:dyDescent="0.35">
      <c r="A496">
        <v>16</v>
      </c>
      <c r="B496" s="16">
        <f>ROUND(Nevada!$A$17,0)</f>
        <v>1412</v>
      </c>
      <c r="C496">
        <f>IF(Calculator!$A$4&lt;=Calculation!B496,1,0)</f>
        <v>1</v>
      </c>
      <c r="D496">
        <f>IF(Calculator!$C$4=Calculation!A496,1,0)</f>
        <v>0</v>
      </c>
      <c r="E496">
        <f t="shared" si="15"/>
        <v>1</v>
      </c>
      <c r="F496" s="16">
        <f>Nevada!AG17</f>
        <v>609.36524999999972</v>
      </c>
    </row>
    <row r="497" spans="1:6" x14ac:dyDescent="0.35">
      <c r="A497">
        <v>16</v>
      </c>
      <c r="B497" s="16">
        <f>ROUND(Nevada!$A$18,0)</f>
        <v>1445</v>
      </c>
      <c r="C497">
        <f>IF(Calculator!$A$4&lt;=Calculation!B497,1,0)</f>
        <v>1</v>
      </c>
      <c r="D497">
        <f>IF(Calculator!$C$4=Calculation!A497,1,0)</f>
        <v>0</v>
      </c>
      <c r="E497">
        <f t="shared" si="15"/>
        <v>1</v>
      </c>
      <c r="F497" s="16">
        <f>Nevada!AG18</f>
        <v>633.0011900510201</v>
      </c>
    </row>
    <row r="498" spans="1:6" x14ac:dyDescent="0.35">
      <c r="A498">
        <v>16</v>
      </c>
      <c r="B498" s="16">
        <f>ROUND(Nevada!$A$19,0)</f>
        <v>1479</v>
      </c>
      <c r="C498">
        <f>IF(Calculator!$A$4&lt;=Calculation!B498,1,0)</f>
        <v>1</v>
      </c>
      <c r="D498">
        <f>IF(Calculator!$C$4=Calculation!A498,1,0)</f>
        <v>0</v>
      </c>
      <c r="E498">
        <f t="shared" si="15"/>
        <v>1</v>
      </c>
      <c r="F498" s="16">
        <f>Nevada!AG19</f>
        <v>657.06165306122409</v>
      </c>
    </row>
    <row r="499" spans="1:6" x14ac:dyDescent="0.35">
      <c r="A499">
        <v>16</v>
      </c>
      <c r="B499" s="16">
        <f>ROUND(Nevada!$A$20,0)</f>
        <v>1513</v>
      </c>
      <c r="C499">
        <f>IF(Calculator!$A$4&lt;=Calculation!B499,1,0)</f>
        <v>1</v>
      </c>
      <c r="D499">
        <f>IF(Calculator!$C$4=Calculation!A499,1,0)</f>
        <v>0</v>
      </c>
      <c r="E499">
        <f t="shared" si="15"/>
        <v>1</v>
      </c>
      <c r="F499" s="16">
        <f>Nevada!AG20</f>
        <v>681.5466390306118</v>
      </c>
    </row>
    <row r="500" spans="1:6" x14ac:dyDescent="0.35">
      <c r="A500">
        <v>16</v>
      </c>
      <c r="B500" s="16">
        <f>ROUND(Nevada!$A$21,0)</f>
        <v>1546</v>
      </c>
      <c r="C500">
        <f>IF(Calculator!$A$4&lt;=Calculation!B500,1,0)</f>
        <v>1</v>
      </c>
      <c r="D500">
        <f>IF(Calculator!$C$4=Calculation!A500,1,0)</f>
        <v>0</v>
      </c>
      <c r="E500">
        <f t="shared" si="15"/>
        <v>1</v>
      </c>
      <c r="F500" s="16">
        <f>Nevada!AG21</f>
        <v>706.45614795918323</v>
      </c>
    </row>
    <row r="501" spans="1:6" x14ac:dyDescent="0.35">
      <c r="A501">
        <v>16</v>
      </c>
      <c r="B501" s="16">
        <f>ROUND(Nevada!$A$22,0)</f>
        <v>1580</v>
      </c>
      <c r="C501">
        <f>IF(Calculator!$A$4&lt;=Calculation!B501,1,0)</f>
        <v>1</v>
      </c>
      <c r="D501">
        <f>IF(Calculator!$C$4=Calculation!A501,1,0)</f>
        <v>0</v>
      </c>
      <c r="E501">
        <f t="shared" si="15"/>
        <v>1</v>
      </c>
      <c r="F501" s="16">
        <f>Nevada!AG22</f>
        <v>731.79017984693826</v>
      </c>
    </row>
    <row r="502" spans="1:6" x14ac:dyDescent="0.35">
      <c r="A502">
        <v>16</v>
      </c>
      <c r="B502" s="16">
        <f>ROUND(Nevada!$A$23,0)</f>
        <v>1614</v>
      </c>
      <c r="C502">
        <f>IF(Calculator!$A$4&lt;=Calculation!B502,1,0)</f>
        <v>1</v>
      </c>
      <c r="D502">
        <f>IF(Calculator!$C$4=Calculation!A502,1,0)</f>
        <v>0</v>
      </c>
      <c r="E502">
        <f t="shared" si="15"/>
        <v>1</v>
      </c>
      <c r="F502" s="16">
        <f>Nevada!AG23</f>
        <v>757.54873469387701</v>
      </c>
    </row>
    <row r="503" spans="1:6" x14ac:dyDescent="0.35">
      <c r="A503">
        <v>16</v>
      </c>
      <c r="B503" s="16">
        <f>ROUND(Nevada!$A$24,0)</f>
        <v>1647</v>
      </c>
      <c r="C503">
        <f>IF(Calculator!$A$4&lt;=Calculation!B503,1,0)</f>
        <v>1</v>
      </c>
      <c r="D503">
        <f>IF(Calculator!$C$4=Calculation!A503,1,0)</f>
        <v>0</v>
      </c>
      <c r="E503">
        <f t="shared" si="15"/>
        <v>1</v>
      </c>
      <c r="F503" s="16">
        <f>Nevada!AG24</f>
        <v>783.73181249999936</v>
      </c>
    </row>
    <row r="504" spans="1:6" x14ac:dyDescent="0.35">
      <c r="A504">
        <v>16</v>
      </c>
      <c r="B504" s="16">
        <f>ROUND(Nevada!$A$25,0)</f>
        <v>1681</v>
      </c>
      <c r="C504">
        <f>IF(Calculator!$A$4&lt;=Calculation!B504,1,0)</f>
        <v>1</v>
      </c>
      <c r="D504">
        <f>IF(Calculator!$C$4=Calculation!A504,1,0)</f>
        <v>0</v>
      </c>
      <c r="E504">
        <f t="shared" si="15"/>
        <v>1</v>
      </c>
      <c r="F504" s="16">
        <f>Nevada!AG25</f>
        <v>810.33941326530544</v>
      </c>
    </row>
    <row r="505" spans="1:6" x14ac:dyDescent="0.35">
      <c r="A505">
        <v>16</v>
      </c>
      <c r="B505" s="16">
        <f>ROUND(Nevada!$A$26,0)</f>
        <v>1714</v>
      </c>
      <c r="C505">
        <f>IF(Calculator!$A$4&lt;=Calculation!B505,1,0)</f>
        <v>1</v>
      </c>
      <c r="D505">
        <f>IF(Calculator!$C$4=Calculation!A505,1,0)</f>
        <v>0</v>
      </c>
      <c r="E505">
        <f t="shared" si="15"/>
        <v>1</v>
      </c>
      <c r="F505" s="16">
        <f>Nevada!AG26</f>
        <v>837.37153698979523</v>
      </c>
    </row>
    <row r="506" spans="1:6" x14ac:dyDescent="0.35">
      <c r="A506">
        <v>16</v>
      </c>
      <c r="B506" s="16">
        <f>ROUND(Nevada!$A$27,0)</f>
        <v>1748</v>
      </c>
      <c r="C506">
        <f>IF(Calculator!$A$4&lt;=Calculation!B506,1,0)</f>
        <v>1</v>
      </c>
      <c r="D506">
        <f>IF(Calculator!$C$4=Calculation!A506,1,0)</f>
        <v>0</v>
      </c>
      <c r="E506">
        <f t="shared" si="15"/>
        <v>1</v>
      </c>
      <c r="F506" s="16">
        <f>Nevada!AG27</f>
        <v>864.82818367346863</v>
      </c>
    </row>
    <row r="507" spans="1:6" x14ac:dyDescent="0.35">
      <c r="A507">
        <v>16</v>
      </c>
      <c r="B507" s="16">
        <f>ROUND(Nevada!$A$28,0)</f>
        <v>1782</v>
      </c>
      <c r="C507">
        <f>IF(Calculator!$A$4&lt;=Calculation!B507,1,0)</f>
        <v>1</v>
      </c>
      <c r="D507">
        <f>IF(Calculator!$C$4=Calculation!A507,1,0)</f>
        <v>0</v>
      </c>
      <c r="E507">
        <f t="shared" si="15"/>
        <v>1</v>
      </c>
      <c r="F507" s="16">
        <f>Nevada!AG28</f>
        <v>892.70935331632563</v>
      </c>
    </row>
    <row r="508" spans="1:6" x14ac:dyDescent="0.35">
      <c r="A508">
        <v>16</v>
      </c>
      <c r="B508" s="16">
        <f>ROUND(Nevada!$A$29,0)</f>
        <v>1815</v>
      </c>
      <c r="C508">
        <f>IF(Calculator!$A$4&lt;=Calculation!B508,1,0)</f>
        <v>1</v>
      </c>
      <c r="D508">
        <f>IF(Calculator!$C$4=Calculation!A508,1,0)</f>
        <v>0</v>
      </c>
      <c r="E508">
        <f t="shared" si="15"/>
        <v>1</v>
      </c>
      <c r="F508" s="16">
        <f>Nevada!AG29</f>
        <v>921.01504591836635</v>
      </c>
    </row>
    <row r="509" spans="1:6" x14ac:dyDescent="0.35">
      <c r="A509">
        <v>16</v>
      </c>
      <c r="B509" s="16">
        <f>ROUND(Nevada!$A$30,0)</f>
        <v>1849</v>
      </c>
      <c r="C509">
        <f>IF(Calculator!$A$4&lt;=Calculation!B509,1,0)</f>
        <v>1</v>
      </c>
      <c r="D509">
        <f>IF(Calculator!$C$4=Calculation!A509,1,0)</f>
        <v>0</v>
      </c>
      <c r="E509">
        <f t="shared" si="15"/>
        <v>1</v>
      </c>
      <c r="F509" s="16">
        <f>Nevada!AG30</f>
        <v>949.74526147959079</v>
      </c>
    </row>
    <row r="510" spans="1:6" x14ac:dyDescent="0.35">
      <c r="A510">
        <v>16</v>
      </c>
      <c r="B510" s="16">
        <f>ROUND(Nevada!$A$31,0)</f>
        <v>1883</v>
      </c>
      <c r="C510">
        <f>IF(Calculator!$A$4&lt;=Calculation!B510,1,0)</f>
        <v>1</v>
      </c>
      <c r="D510">
        <f>IF(Calculator!$C$4=Calculation!A510,1,0)</f>
        <v>0</v>
      </c>
      <c r="E510">
        <f t="shared" si="15"/>
        <v>1</v>
      </c>
      <c r="F510" s="16">
        <f>Nevada!AG31</f>
        <v>978.9000000000002</v>
      </c>
    </row>
    <row r="511" spans="1:6" x14ac:dyDescent="0.35">
      <c r="A511">
        <v>16</v>
      </c>
      <c r="B511" s="16">
        <v>6000</v>
      </c>
      <c r="C511">
        <f>IF(Calculator!$A$4&lt;=Calculation!B511,1,0)</f>
        <v>1</v>
      </c>
      <c r="D511">
        <f>IF(Calculator!$C$4=Calculation!A511,1,0)</f>
        <v>0</v>
      </c>
      <c r="E511">
        <f t="shared" si="15"/>
        <v>1</v>
      </c>
      <c r="F511" s="16">
        <f>IF(Calculator!$A$4&lt;=6000, Calculator!$A$4*Percentages!$Q$3,6000*Percentages!$Q$3)</f>
        <v>0</v>
      </c>
    </row>
    <row r="512" spans="1:6" x14ac:dyDescent="0.35">
      <c r="A512">
        <v>16</v>
      </c>
      <c r="B512" s="16">
        <v>10000</v>
      </c>
      <c r="C512">
        <f>IF(Calculator!$A$4&lt;=Calculation!B512,1,0)</f>
        <v>1</v>
      </c>
      <c r="D512">
        <f>IF(Calculator!$C$4=Calculation!A512,1,0)</f>
        <v>0</v>
      </c>
      <c r="E512">
        <f t="shared" si="15"/>
        <v>1</v>
      </c>
      <c r="F512" s="16">
        <f>IF(Calculator!$A$4&lt;=10000,F511+((Calculator!$A$4-6000)*Percentages!$Q$4),F511+((10000-6000)*Percentages!$Q$4))</f>
        <v>-1560.0000000000007</v>
      </c>
    </row>
    <row r="513" spans="1:6" x14ac:dyDescent="0.35">
      <c r="A513">
        <v>16</v>
      </c>
      <c r="B513" s="16">
        <v>1000000000</v>
      </c>
      <c r="C513">
        <f>IF(Calculator!$A$4&lt;=Calculation!B513,1,0)</f>
        <v>1</v>
      </c>
      <c r="D513">
        <f>IF(Calculator!$C$4=Calculation!A513,1,0)</f>
        <v>0</v>
      </c>
      <c r="E513">
        <f t="shared" si="15"/>
        <v>1</v>
      </c>
      <c r="F513" s="16">
        <f>F512+((Calculator!$A$4-10000)*Percentages!$Q$5)</f>
        <v>-2860.0000000000014</v>
      </c>
    </row>
    <row r="514" spans="1:6" x14ac:dyDescent="0.35">
      <c r="A514" s="31">
        <v>17</v>
      </c>
      <c r="B514" s="16">
        <f>ROUND(Nevada!$A$3,0)</f>
        <v>941</v>
      </c>
      <c r="C514">
        <f>IF(Calculator!$A$4&lt;=Calculation!B514,1,0)</f>
        <v>1</v>
      </c>
      <c r="D514">
        <f>IF(Calculator!$C$4=Calculation!A514,1,0)</f>
        <v>0</v>
      </c>
      <c r="E514">
        <f>C514+D514</f>
        <v>1</v>
      </c>
      <c r="F514" s="16">
        <f>Nevada!AI3</f>
        <v>335.46150000000011</v>
      </c>
    </row>
    <row r="515" spans="1:6" x14ac:dyDescent="0.35">
      <c r="A515" s="31">
        <v>17</v>
      </c>
      <c r="B515" s="16">
        <f>ROUND(Nevada!$A$4,0)</f>
        <v>975</v>
      </c>
      <c r="C515">
        <f>IF(Calculator!$A$4&lt;=Calculation!B515,1,0)</f>
        <v>1</v>
      </c>
      <c r="D515">
        <f>IF(Calculator!$C$4=Calculation!A515,1,0)</f>
        <v>0</v>
      </c>
      <c r="E515">
        <f t="shared" ref="E515:E545" si="16">C515+D515</f>
        <v>1</v>
      </c>
      <c r="F515" s="16">
        <f>Nevada!AI4</f>
        <v>353.83460395408173</v>
      </c>
    </row>
    <row r="516" spans="1:6" x14ac:dyDescent="0.35">
      <c r="A516" s="31">
        <v>17</v>
      </c>
      <c r="B516" s="16">
        <f>ROUND(Nevada!$A$5,0)</f>
        <v>1008</v>
      </c>
      <c r="C516">
        <f>IF(Calculator!$A$4&lt;=Calculation!B516,1,0)</f>
        <v>1</v>
      </c>
      <c r="D516">
        <f>IF(Calculator!$C$4=Calculation!A516,1,0)</f>
        <v>0</v>
      </c>
      <c r="E516">
        <f t="shared" si="16"/>
        <v>1</v>
      </c>
      <c r="F516" s="16">
        <f>Nevada!AI5</f>
        <v>372.64855867346955</v>
      </c>
    </row>
    <row r="517" spans="1:6" x14ac:dyDescent="0.35">
      <c r="A517" s="31">
        <v>17</v>
      </c>
      <c r="B517" s="16">
        <f>ROUND(Nevada!$A$6,0)</f>
        <v>1042</v>
      </c>
      <c r="C517">
        <f>IF(Calculator!$A$4&lt;=Calculation!B517,1,0)</f>
        <v>1</v>
      </c>
      <c r="D517">
        <f>IF(Calculator!$C$4=Calculation!A517,1,0)</f>
        <v>0</v>
      </c>
      <c r="E517">
        <f t="shared" si="16"/>
        <v>1</v>
      </c>
      <c r="F517" s="16">
        <f>Nevada!AI6</f>
        <v>391.90336415816341</v>
      </c>
    </row>
    <row r="518" spans="1:6" x14ac:dyDescent="0.35">
      <c r="A518" s="31">
        <v>17</v>
      </c>
      <c r="B518" s="16">
        <f>ROUND(Nevada!$A$7,0)</f>
        <v>1076</v>
      </c>
      <c r="C518">
        <f>IF(Calculator!$A$4&lt;=Calculation!B518,1,0)</f>
        <v>1</v>
      </c>
      <c r="D518">
        <f>IF(Calculator!$C$4=Calculation!A518,1,0)</f>
        <v>0</v>
      </c>
      <c r="E518">
        <f t="shared" si="16"/>
        <v>1</v>
      </c>
      <c r="F518" s="16">
        <f>Nevada!AI7</f>
        <v>411.59902040816337</v>
      </c>
    </row>
    <row r="519" spans="1:6" x14ac:dyDescent="0.35">
      <c r="A519" s="31">
        <v>17</v>
      </c>
      <c r="B519" s="16">
        <f>ROUND(Nevada!$A$8,0)</f>
        <v>1109</v>
      </c>
      <c r="C519">
        <f>IF(Calculator!$A$4&lt;=Calculation!B519,1,0)</f>
        <v>1</v>
      </c>
      <c r="D519">
        <f>IF(Calculator!$C$4=Calculation!A519,1,0)</f>
        <v>0</v>
      </c>
      <c r="E519">
        <f t="shared" si="16"/>
        <v>1</v>
      </c>
      <c r="F519" s="16">
        <f>Nevada!AI8</f>
        <v>431.73552742346948</v>
      </c>
    </row>
    <row r="520" spans="1:6" x14ac:dyDescent="0.35">
      <c r="A520" s="31">
        <v>17</v>
      </c>
      <c r="B520" s="16">
        <f>ROUND(Nevada!$A$9,0)</f>
        <v>1143</v>
      </c>
      <c r="C520">
        <f>IF(Calculator!$A$4&lt;=Calculation!B520,1,0)</f>
        <v>1</v>
      </c>
      <c r="D520">
        <f>IF(Calculator!$C$4=Calculation!A520,1,0)</f>
        <v>0</v>
      </c>
      <c r="E520">
        <f t="shared" si="16"/>
        <v>1</v>
      </c>
      <c r="F520" s="16">
        <f>Nevada!AI9</f>
        <v>452.31288520408174</v>
      </c>
    </row>
    <row r="521" spans="1:6" x14ac:dyDescent="0.35">
      <c r="A521" s="31">
        <v>17</v>
      </c>
      <c r="B521" s="16">
        <f>ROUND(Nevada!$A$10,0)</f>
        <v>1177</v>
      </c>
      <c r="C521">
        <f>IF(Calculator!$A$4&lt;=Calculation!B521,1,0)</f>
        <v>1</v>
      </c>
      <c r="D521">
        <f>IF(Calculator!$C$4=Calculation!A521,1,0)</f>
        <v>0</v>
      </c>
      <c r="E521">
        <f t="shared" si="16"/>
        <v>1</v>
      </c>
      <c r="F521" s="16">
        <f>Nevada!AI10</f>
        <v>473.33109375000009</v>
      </c>
    </row>
    <row r="522" spans="1:6" x14ac:dyDescent="0.35">
      <c r="A522" s="31">
        <v>17</v>
      </c>
      <c r="B522" s="16">
        <f>ROUND(Nevada!$A$11,0)</f>
        <v>1210</v>
      </c>
      <c r="C522">
        <f>IF(Calculator!$A$4&lt;=Calculation!B522,1,0)</f>
        <v>1</v>
      </c>
      <c r="D522">
        <f>IF(Calculator!$C$4=Calculation!A522,1,0)</f>
        <v>0</v>
      </c>
      <c r="E522">
        <f t="shared" si="16"/>
        <v>1</v>
      </c>
      <c r="F522" s="16">
        <f>Nevada!AI11</f>
        <v>494.79015306122454</v>
      </c>
    </row>
    <row r="523" spans="1:6" x14ac:dyDescent="0.35">
      <c r="A523" s="31">
        <v>17</v>
      </c>
      <c r="B523" s="16">
        <f>ROUND(Nevada!$A$12,0)</f>
        <v>1244</v>
      </c>
      <c r="C523">
        <f>IF(Calculator!$A$4&lt;=Calculation!B523,1,0)</f>
        <v>1</v>
      </c>
      <c r="D523">
        <f>IF(Calculator!$C$4=Calculation!A523,1,0)</f>
        <v>0</v>
      </c>
      <c r="E523">
        <f t="shared" si="16"/>
        <v>1</v>
      </c>
      <c r="F523" s="16">
        <f>Nevada!AI12</f>
        <v>516.69006313775515</v>
      </c>
    </row>
    <row r="524" spans="1:6" x14ac:dyDescent="0.35">
      <c r="A524" s="31">
        <v>17</v>
      </c>
      <c r="B524" s="16">
        <f>ROUND(Nevada!$A$13,0)</f>
        <v>1277</v>
      </c>
      <c r="C524">
        <f>IF(Calculator!$A$4&lt;=Calculation!B524,1,0)</f>
        <v>1</v>
      </c>
      <c r="D524">
        <f>IF(Calculator!$C$4=Calculation!A524,1,0)</f>
        <v>0</v>
      </c>
      <c r="E524">
        <f t="shared" si="16"/>
        <v>1</v>
      </c>
      <c r="F524" s="16">
        <f>Nevada!AI13</f>
        <v>539.0308239795919</v>
      </c>
    </row>
    <row r="525" spans="1:6" x14ac:dyDescent="0.35">
      <c r="A525" s="31">
        <v>17</v>
      </c>
      <c r="B525" s="16">
        <f>ROUND(Nevada!$A$14,0)</f>
        <v>1311</v>
      </c>
      <c r="C525">
        <f>IF(Calculator!$A$4&lt;=Calculation!B525,1,0)</f>
        <v>1</v>
      </c>
      <c r="D525">
        <f>IF(Calculator!$C$4=Calculation!A525,1,0)</f>
        <v>0</v>
      </c>
      <c r="E525">
        <f t="shared" si="16"/>
        <v>1</v>
      </c>
      <c r="F525" s="16">
        <f>Nevada!AI14</f>
        <v>561.81243558673464</v>
      </c>
    </row>
    <row r="526" spans="1:6" x14ac:dyDescent="0.35">
      <c r="A526" s="31">
        <v>17</v>
      </c>
      <c r="B526" s="16">
        <f>ROUND(Nevada!$A$15,0)</f>
        <v>1345</v>
      </c>
      <c r="C526">
        <f>IF(Calculator!$A$4&lt;=Calculation!B526,1,0)</f>
        <v>1</v>
      </c>
      <c r="D526">
        <f>IF(Calculator!$C$4=Calculation!A526,1,0)</f>
        <v>0</v>
      </c>
      <c r="E526">
        <f t="shared" si="16"/>
        <v>1</v>
      </c>
      <c r="F526" s="16">
        <f>Nevada!AI15</f>
        <v>585.0348979591837</v>
      </c>
    </row>
    <row r="527" spans="1:6" x14ac:dyDescent="0.35">
      <c r="A527" s="31">
        <v>17</v>
      </c>
      <c r="B527" s="16">
        <f>ROUND(Nevada!$A$16,0)</f>
        <v>1378</v>
      </c>
      <c r="C527">
        <f>IF(Calculator!$A$4&lt;=Calculation!B527,1,0)</f>
        <v>1</v>
      </c>
      <c r="D527">
        <f>IF(Calculator!$C$4=Calculation!A527,1,0)</f>
        <v>0</v>
      </c>
      <c r="E527">
        <f t="shared" si="16"/>
        <v>1</v>
      </c>
      <c r="F527" s="16">
        <f>Nevada!AI16</f>
        <v>608.69821109693873</v>
      </c>
    </row>
    <row r="528" spans="1:6" x14ac:dyDescent="0.35">
      <c r="A528" s="31">
        <v>17</v>
      </c>
      <c r="B528" s="16">
        <f>ROUND(Nevada!$A$17,0)</f>
        <v>1412</v>
      </c>
      <c r="C528">
        <f>IF(Calculator!$A$4&lt;=Calculation!B528,1,0)</f>
        <v>1</v>
      </c>
      <c r="D528">
        <f>IF(Calculator!$C$4=Calculation!A528,1,0)</f>
        <v>0</v>
      </c>
      <c r="E528">
        <f t="shared" si="16"/>
        <v>1</v>
      </c>
      <c r="F528" s="16">
        <f>Nevada!AI17</f>
        <v>632.80237499999998</v>
      </c>
    </row>
    <row r="529" spans="1:6" x14ac:dyDescent="0.35">
      <c r="A529" s="31">
        <v>17</v>
      </c>
      <c r="B529" s="16">
        <f>ROUND(Nevada!$A$18,0)</f>
        <v>1445</v>
      </c>
      <c r="C529">
        <f>IF(Calculator!$A$4&lt;=Calculation!B529,1,0)</f>
        <v>1</v>
      </c>
      <c r="D529">
        <f>IF(Calculator!$C$4=Calculation!A529,1,0)</f>
        <v>0</v>
      </c>
      <c r="E529">
        <f t="shared" si="16"/>
        <v>1</v>
      </c>
      <c r="F529" s="16">
        <f>Nevada!AI18</f>
        <v>657.34738966836733</v>
      </c>
    </row>
    <row r="530" spans="1:6" x14ac:dyDescent="0.35">
      <c r="A530" s="31">
        <v>17</v>
      </c>
      <c r="B530" s="16">
        <f>ROUND(Nevada!$A$19,0)</f>
        <v>1479</v>
      </c>
      <c r="C530">
        <f>IF(Calculator!$A$4&lt;=Calculation!B530,1,0)</f>
        <v>1</v>
      </c>
      <c r="D530">
        <f>IF(Calculator!$C$4=Calculation!A530,1,0)</f>
        <v>0</v>
      </c>
      <c r="E530">
        <f t="shared" si="16"/>
        <v>1</v>
      </c>
      <c r="F530" s="16">
        <f>Nevada!AI19</f>
        <v>682.33325510204077</v>
      </c>
    </row>
    <row r="531" spans="1:6" x14ac:dyDescent="0.35">
      <c r="A531" s="31">
        <v>17</v>
      </c>
      <c r="B531" s="16">
        <f>ROUND(Nevada!$A$20,0)</f>
        <v>1513</v>
      </c>
      <c r="C531">
        <f>IF(Calculator!$A$4&lt;=Calculation!B531,1,0)</f>
        <v>1</v>
      </c>
      <c r="D531">
        <f>IF(Calculator!$C$4=Calculation!A531,1,0)</f>
        <v>0</v>
      </c>
      <c r="E531">
        <f t="shared" si="16"/>
        <v>1</v>
      </c>
      <c r="F531" s="16">
        <f>Nevada!AI20</f>
        <v>707.7599713010203</v>
      </c>
    </row>
    <row r="532" spans="1:6" x14ac:dyDescent="0.35">
      <c r="A532" s="31">
        <v>17</v>
      </c>
      <c r="B532" s="16">
        <f>ROUND(Nevada!$A$21,0)</f>
        <v>1546</v>
      </c>
      <c r="C532">
        <f>IF(Calculator!$A$4&lt;=Calculation!B532,1,0)</f>
        <v>1</v>
      </c>
      <c r="D532">
        <f>IF(Calculator!$C$4=Calculation!A532,1,0)</f>
        <v>0</v>
      </c>
      <c r="E532">
        <f t="shared" si="16"/>
        <v>1</v>
      </c>
      <c r="F532" s="16">
        <f>Nevada!AI21</f>
        <v>733.62753826530604</v>
      </c>
    </row>
    <row r="533" spans="1:6" x14ac:dyDescent="0.35">
      <c r="A533" s="31">
        <v>17</v>
      </c>
      <c r="B533" s="16">
        <f>ROUND(Nevada!$A$22,0)</f>
        <v>1580</v>
      </c>
      <c r="C533">
        <f>IF(Calculator!$A$4&lt;=Calculation!B533,1,0)</f>
        <v>1</v>
      </c>
      <c r="D533">
        <f>IF(Calculator!$C$4=Calculation!A533,1,0)</f>
        <v>0</v>
      </c>
      <c r="E533">
        <f t="shared" si="16"/>
        <v>1</v>
      </c>
      <c r="F533" s="16">
        <f>Nevada!AI22</f>
        <v>759.93595599489777</v>
      </c>
    </row>
    <row r="534" spans="1:6" x14ac:dyDescent="0.35">
      <c r="A534" s="31">
        <v>17</v>
      </c>
      <c r="B534" s="16">
        <f>ROUND(Nevada!$A$23,0)</f>
        <v>1614</v>
      </c>
      <c r="C534">
        <f>IF(Calculator!$A$4&lt;=Calculation!B534,1,0)</f>
        <v>1</v>
      </c>
      <c r="D534">
        <f>IF(Calculator!$C$4=Calculation!A534,1,0)</f>
        <v>0</v>
      </c>
      <c r="E534">
        <f t="shared" si="16"/>
        <v>1</v>
      </c>
      <c r="F534" s="16">
        <f>Nevada!AI23</f>
        <v>786.6852244897957</v>
      </c>
    </row>
    <row r="535" spans="1:6" x14ac:dyDescent="0.35">
      <c r="A535" s="31">
        <v>17</v>
      </c>
      <c r="B535" s="16">
        <f>ROUND(Nevada!$A$24,0)</f>
        <v>1647</v>
      </c>
      <c r="C535">
        <f>IF(Calculator!$A$4&lt;=Calculation!B535,1,0)</f>
        <v>1</v>
      </c>
      <c r="D535">
        <f>IF(Calculator!$C$4=Calculation!A535,1,0)</f>
        <v>0</v>
      </c>
      <c r="E535">
        <f t="shared" si="16"/>
        <v>1</v>
      </c>
      <c r="F535" s="16">
        <f>Nevada!AI24</f>
        <v>813.87534374999984</v>
      </c>
    </row>
    <row r="536" spans="1:6" x14ac:dyDescent="0.35">
      <c r="A536" s="31">
        <v>17</v>
      </c>
      <c r="B536" s="16">
        <f>ROUND(Nevada!$A$25,0)</f>
        <v>1681</v>
      </c>
      <c r="C536">
        <f>IF(Calculator!$A$4&lt;=Calculation!B536,1,0)</f>
        <v>1</v>
      </c>
      <c r="D536">
        <f>IF(Calculator!$C$4=Calculation!A536,1,0)</f>
        <v>0</v>
      </c>
      <c r="E536">
        <f t="shared" si="16"/>
        <v>1</v>
      </c>
      <c r="F536" s="16">
        <f>Nevada!AI25</f>
        <v>841.50631377550985</v>
      </c>
    </row>
    <row r="537" spans="1:6" x14ac:dyDescent="0.35">
      <c r="A537" s="31">
        <v>17</v>
      </c>
      <c r="B537" s="16">
        <f>ROUND(Nevada!$A$26,0)</f>
        <v>1714</v>
      </c>
      <c r="C537">
        <f>IF(Calculator!$A$4&lt;=Calculation!B537,1,0)</f>
        <v>1</v>
      </c>
      <c r="D537">
        <f>IF(Calculator!$C$4=Calculation!A537,1,0)</f>
        <v>0</v>
      </c>
      <c r="E537">
        <f t="shared" si="16"/>
        <v>1</v>
      </c>
      <c r="F537" s="16">
        <f>Nevada!AI26</f>
        <v>869.57813456632607</v>
      </c>
    </row>
    <row r="538" spans="1:6" x14ac:dyDescent="0.35">
      <c r="A538" s="31">
        <v>17</v>
      </c>
      <c r="B538" s="16">
        <f>ROUND(Nevada!$A$27,0)</f>
        <v>1748</v>
      </c>
      <c r="C538">
        <f>IF(Calculator!$A$4&lt;=Calculation!B538,1,0)</f>
        <v>1</v>
      </c>
      <c r="D538">
        <f>IF(Calculator!$C$4=Calculation!A538,1,0)</f>
        <v>0</v>
      </c>
      <c r="E538">
        <f t="shared" si="16"/>
        <v>1</v>
      </c>
      <c r="F538" s="16">
        <f>Nevada!AI27</f>
        <v>898.09080612244838</v>
      </c>
    </row>
    <row r="539" spans="1:6" x14ac:dyDescent="0.35">
      <c r="A539" s="31">
        <v>17</v>
      </c>
      <c r="B539" s="16">
        <f>ROUND(Nevada!$A$28,0)</f>
        <v>1782</v>
      </c>
      <c r="C539">
        <f>IF(Calculator!$A$4&lt;=Calculation!B539,1,0)</f>
        <v>1</v>
      </c>
      <c r="D539">
        <f>IF(Calculator!$C$4=Calculation!A539,1,0)</f>
        <v>0</v>
      </c>
      <c r="E539">
        <f t="shared" si="16"/>
        <v>1</v>
      </c>
      <c r="F539" s="16">
        <f>Nevada!AI28</f>
        <v>927.04432844387691</v>
      </c>
    </row>
    <row r="540" spans="1:6" x14ac:dyDescent="0.35">
      <c r="A540" s="31">
        <v>17</v>
      </c>
      <c r="B540" s="16">
        <f>ROUND(Nevada!$A$29,0)</f>
        <v>1815</v>
      </c>
      <c r="C540">
        <f>IF(Calculator!$A$4&lt;=Calculation!B540,1,0)</f>
        <v>1</v>
      </c>
      <c r="D540">
        <f>IF(Calculator!$C$4=Calculation!A540,1,0)</f>
        <v>0</v>
      </c>
      <c r="E540">
        <f t="shared" si="16"/>
        <v>1</v>
      </c>
      <c r="F540" s="16">
        <f>Nevada!AI29</f>
        <v>956.43870153061141</v>
      </c>
    </row>
    <row r="541" spans="1:6" x14ac:dyDescent="0.35">
      <c r="A541" s="31">
        <v>17</v>
      </c>
      <c r="B541" s="16">
        <f>ROUND(Nevada!$A$30,0)</f>
        <v>1849</v>
      </c>
      <c r="C541">
        <f>IF(Calculator!$A$4&lt;=Calculation!B541,1,0)</f>
        <v>1</v>
      </c>
      <c r="D541">
        <f>IF(Calculator!$C$4=Calculation!A541,1,0)</f>
        <v>0</v>
      </c>
      <c r="E541">
        <f t="shared" si="16"/>
        <v>1</v>
      </c>
      <c r="F541" s="16">
        <f>Nevada!AI30</f>
        <v>986.27392538265212</v>
      </c>
    </row>
    <row r="542" spans="1:6" x14ac:dyDescent="0.35">
      <c r="A542" s="31">
        <v>17</v>
      </c>
      <c r="B542" s="16">
        <f>ROUND(Nevada!$A$31,0)</f>
        <v>1883</v>
      </c>
      <c r="C542">
        <f>IF(Calculator!$A$4&lt;=Calculation!B542,1,0)</f>
        <v>1</v>
      </c>
      <c r="D542">
        <f>IF(Calculator!$C$4=Calculation!A542,1,0)</f>
        <v>0</v>
      </c>
      <c r="E542">
        <f t="shared" si="16"/>
        <v>1</v>
      </c>
      <c r="F542" s="16">
        <f>Nevada!AI31</f>
        <v>1016.5500000000003</v>
      </c>
    </row>
    <row r="543" spans="1:6" x14ac:dyDescent="0.35">
      <c r="A543" s="31">
        <v>17</v>
      </c>
      <c r="B543" s="16">
        <v>6000</v>
      </c>
      <c r="C543">
        <f>IF(Calculator!$A$4&lt;=Calculation!B543,1,0)</f>
        <v>1</v>
      </c>
      <c r="D543">
        <f>IF(Calculator!$C$4=Calculation!A543,1,0)</f>
        <v>0</v>
      </c>
      <c r="E543">
        <f t="shared" si="16"/>
        <v>1</v>
      </c>
      <c r="F543" s="16">
        <f>IF(Calculator!$A$4&lt;=6000, Calculator!$A$4*Percentages!$R$3,6000*Percentages!$R$3)</f>
        <v>0</v>
      </c>
    </row>
    <row r="544" spans="1:6" x14ac:dyDescent="0.35">
      <c r="A544" s="31">
        <v>17</v>
      </c>
      <c r="B544" s="16">
        <v>10000</v>
      </c>
      <c r="C544">
        <f>IF(Calculator!$A$4&lt;=Calculation!B544,1,0)</f>
        <v>1</v>
      </c>
      <c r="D544">
        <f>IF(Calculator!$C$4=Calculation!A544,1,0)</f>
        <v>0</v>
      </c>
      <c r="E544">
        <f t="shared" si="16"/>
        <v>1</v>
      </c>
      <c r="F544" s="16">
        <f>IF(Calculator!$A$4&lt;=10000,F543+((Calculator!$A$4-6000)*Percentages!$R$4),F543+((10000-6000)*Percentages!$R$4))</f>
        <v>-1620.0000000000007</v>
      </c>
    </row>
    <row r="545" spans="1:6" x14ac:dyDescent="0.35">
      <c r="A545" s="31">
        <v>17</v>
      </c>
      <c r="B545" s="16">
        <v>1000000000</v>
      </c>
      <c r="C545">
        <f>IF(Calculator!$A$4&lt;=Calculation!B545,1,0)</f>
        <v>1</v>
      </c>
      <c r="D545">
        <f>IF(Calculator!$C$4=Calculation!A545,1,0)</f>
        <v>0</v>
      </c>
      <c r="E545">
        <f t="shared" si="16"/>
        <v>1</v>
      </c>
      <c r="F545" s="16">
        <f>F544+((Calculator!$A$4-10000)*Percentages!$R$5)</f>
        <v>-2970.0000000000014</v>
      </c>
    </row>
    <row r="546" spans="1:6" x14ac:dyDescent="0.35">
      <c r="A546">
        <v>18</v>
      </c>
      <c r="B546" s="16">
        <f>ROUND(Nevada!$A$3,0)</f>
        <v>941</v>
      </c>
      <c r="C546">
        <f>IF(Calculator!$A$4&lt;=Calculation!B546,1,0)</f>
        <v>1</v>
      </c>
      <c r="D546">
        <f>IF(Calculator!$C$4=Calculation!A546,1,0)</f>
        <v>0</v>
      </c>
      <c r="E546">
        <f>C546+D546</f>
        <v>1</v>
      </c>
      <c r="F546" s="16">
        <f>Nevada!AK3</f>
        <v>347.88600000000008</v>
      </c>
    </row>
    <row r="547" spans="1:6" x14ac:dyDescent="0.35">
      <c r="A547">
        <v>18</v>
      </c>
      <c r="B547" s="16">
        <f>ROUND(Nevada!$A$4,0)</f>
        <v>975</v>
      </c>
      <c r="C547">
        <f>IF(Calculator!$A$4&lt;=Calculation!B547,1,0)</f>
        <v>1</v>
      </c>
      <c r="D547">
        <f>IF(Calculator!$C$4=Calculation!A547,1,0)</f>
        <v>0</v>
      </c>
      <c r="E547">
        <f t="shared" ref="E547:E577" si="17">C547+D547</f>
        <v>1</v>
      </c>
      <c r="F547" s="16">
        <f>Nevada!AK4</f>
        <v>366.93958928571442</v>
      </c>
    </row>
    <row r="548" spans="1:6" x14ac:dyDescent="0.35">
      <c r="A548">
        <v>18</v>
      </c>
      <c r="B548" s="16">
        <f>ROUND(Nevada!$A$5,0)</f>
        <v>1008</v>
      </c>
      <c r="C548">
        <f>IF(Calculator!$A$4&lt;=Calculation!B548,1,0)</f>
        <v>1</v>
      </c>
      <c r="D548">
        <f>IF(Calculator!$C$4=Calculation!A548,1,0)</f>
        <v>0</v>
      </c>
      <c r="E548">
        <f t="shared" si="17"/>
        <v>1</v>
      </c>
      <c r="F548" s="16">
        <f>Nevada!AK5</f>
        <v>386.45035714285729</v>
      </c>
    </row>
    <row r="549" spans="1:6" x14ac:dyDescent="0.35">
      <c r="A549">
        <v>18</v>
      </c>
      <c r="B549" s="16">
        <f>ROUND(Nevada!$A$6,0)</f>
        <v>1042</v>
      </c>
      <c r="C549">
        <f>IF(Calculator!$A$4&lt;=Calculation!B549,1,0)</f>
        <v>1</v>
      </c>
      <c r="D549">
        <f>IF(Calculator!$C$4=Calculation!A549,1,0)</f>
        <v>0</v>
      </c>
      <c r="E549">
        <f t="shared" si="17"/>
        <v>1</v>
      </c>
      <c r="F549" s="16">
        <f>Nevada!AK6</f>
        <v>406.41830357142874</v>
      </c>
    </row>
    <row r="550" spans="1:6" x14ac:dyDescent="0.35">
      <c r="A550">
        <v>18</v>
      </c>
      <c r="B550" s="16">
        <f>ROUND(Nevada!$A$7,0)</f>
        <v>1076</v>
      </c>
      <c r="C550">
        <f>IF(Calculator!$A$4&lt;=Calculation!B550,1,0)</f>
        <v>1</v>
      </c>
      <c r="D550">
        <f>IF(Calculator!$C$4=Calculation!A550,1,0)</f>
        <v>0</v>
      </c>
      <c r="E550">
        <f t="shared" si="17"/>
        <v>1</v>
      </c>
      <c r="F550" s="16">
        <f>Nevada!AK7</f>
        <v>426.84342857142872</v>
      </c>
    </row>
    <row r="551" spans="1:6" x14ac:dyDescent="0.35">
      <c r="A551">
        <v>18</v>
      </c>
      <c r="B551" s="16">
        <f>ROUND(Nevada!$A$8,0)</f>
        <v>1109</v>
      </c>
      <c r="C551">
        <f>IF(Calculator!$A$4&lt;=Calculation!B551,1,0)</f>
        <v>1</v>
      </c>
      <c r="D551">
        <f>IF(Calculator!$C$4=Calculation!A551,1,0)</f>
        <v>0</v>
      </c>
      <c r="E551">
        <f t="shared" si="17"/>
        <v>1</v>
      </c>
      <c r="F551" s="16">
        <f>Nevada!AK8</f>
        <v>447.72573214285728</v>
      </c>
    </row>
    <row r="552" spans="1:6" x14ac:dyDescent="0.35">
      <c r="A552">
        <v>18</v>
      </c>
      <c r="B552" s="16">
        <f>ROUND(Nevada!$A$9,0)</f>
        <v>1143</v>
      </c>
      <c r="C552">
        <f>IF(Calculator!$A$4&lt;=Calculation!B552,1,0)</f>
        <v>1</v>
      </c>
      <c r="D552">
        <f>IF(Calculator!$C$4=Calculation!A552,1,0)</f>
        <v>0</v>
      </c>
      <c r="E552">
        <f t="shared" si="17"/>
        <v>1</v>
      </c>
      <c r="F552" s="16">
        <f>Nevada!AK9</f>
        <v>469.06521428571443</v>
      </c>
    </row>
    <row r="553" spans="1:6" x14ac:dyDescent="0.35">
      <c r="A553">
        <v>18</v>
      </c>
      <c r="B553" s="16">
        <f>ROUND(Nevada!$A$10,0)</f>
        <v>1177</v>
      </c>
      <c r="C553">
        <f>IF(Calculator!$A$4&lt;=Calculation!B553,1,0)</f>
        <v>1</v>
      </c>
      <c r="D553">
        <f>IF(Calculator!$C$4=Calculation!A553,1,0)</f>
        <v>0</v>
      </c>
      <c r="E553">
        <f t="shared" si="17"/>
        <v>1</v>
      </c>
      <c r="F553" s="16">
        <f>Nevada!AK10</f>
        <v>490.86187500000017</v>
      </c>
    </row>
    <row r="554" spans="1:6" x14ac:dyDescent="0.35">
      <c r="A554">
        <v>18</v>
      </c>
      <c r="B554" s="16">
        <f>ROUND(Nevada!$A$11,0)</f>
        <v>1210</v>
      </c>
      <c r="C554">
        <f>IF(Calculator!$A$4&lt;=Calculation!B554,1,0)</f>
        <v>1</v>
      </c>
      <c r="D554">
        <f>IF(Calculator!$C$4=Calculation!A554,1,0)</f>
        <v>0</v>
      </c>
      <c r="E554">
        <f t="shared" si="17"/>
        <v>1</v>
      </c>
      <c r="F554" s="16">
        <f>Nevada!AK11</f>
        <v>513.11571428571449</v>
      </c>
    </row>
    <row r="555" spans="1:6" x14ac:dyDescent="0.35">
      <c r="A555">
        <v>18</v>
      </c>
      <c r="B555" s="16">
        <f>ROUND(Nevada!$A$12,0)</f>
        <v>1244</v>
      </c>
      <c r="C555">
        <f>IF(Calculator!$A$4&lt;=Calculation!B555,1,0)</f>
        <v>1</v>
      </c>
      <c r="D555">
        <f>IF(Calculator!$C$4=Calculation!A555,1,0)</f>
        <v>0</v>
      </c>
      <c r="E555">
        <f t="shared" si="17"/>
        <v>1</v>
      </c>
      <c r="F555" s="16">
        <f>Nevada!AK12</f>
        <v>535.82673214285728</v>
      </c>
    </row>
    <row r="556" spans="1:6" x14ac:dyDescent="0.35">
      <c r="A556">
        <v>18</v>
      </c>
      <c r="B556" s="16">
        <f>ROUND(Nevada!$A$13,0)</f>
        <v>1277</v>
      </c>
      <c r="C556">
        <f>IF(Calculator!$A$4&lt;=Calculation!B556,1,0)</f>
        <v>1</v>
      </c>
      <c r="D556">
        <f>IF(Calculator!$C$4=Calculation!A556,1,0)</f>
        <v>0</v>
      </c>
      <c r="E556">
        <f t="shared" si="17"/>
        <v>1</v>
      </c>
      <c r="F556" s="16">
        <f>Nevada!AK13</f>
        <v>558.99492857142877</v>
      </c>
    </row>
    <row r="557" spans="1:6" x14ac:dyDescent="0.35">
      <c r="A557">
        <v>18</v>
      </c>
      <c r="B557" s="16">
        <f>ROUND(Nevada!$A$14,0)</f>
        <v>1311</v>
      </c>
      <c r="C557">
        <f>IF(Calculator!$A$4&lt;=Calculation!B557,1,0)</f>
        <v>1</v>
      </c>
      <c r="D557">
        <f>IF(Calculator!$C$4=Calculation!A557,1,0)</f>
        <v>0</v>
      </c>
      <c r="E557">
        <f t="shared" si="17"/>
        <v>1</v>
      </c>
      <c r="F557" s="16">
        <f>Nevada!AK14</f>
        <v>582.62030357142874</v>
      </c>
    </row>
    <row r="558" spans="1:6" x14ac:dyDescent="0.35">
      <c r="A558">
        <v>18</v>
      </c>
      <c r="B558" s="16">
        <f>ROUND(Nevada!$A$15,0)</f>
        <v>1345</v>
      </c>
      <c r="C558">
        <f>IF(Calculator!$A$4&lt;=Calculation!B558,1,0)</f>
        <v>1</v>
      </c>
      <c r="D558">
        <f>IF(Calculator!$C$4=Calculation!A558,1,0)</f>
        <v>0</v>
      </c>
      <c r="E558">
        <f t="shared" si="17"/>
        <v>1</v>
      </c>
      <c r="F558" s="16">
        <f>Nevada!AK15</f>
        <v>606.70285714285728</v>
      </c>
    </row>
    <row r="559" spans="1:6" x14ac:dyDescent="0.35">
      <c r="A559">
        <v>18</v>
      </c>
      <c r="B559" s="16">
        <f>ROUND(Nevada!$A$16,0)</f>
        <v>1378</v>
      </c>
      <c r="C559">
        <f>IF(Calculator!$A$4&lt;=Calculation!B559,1,0)</f>
        <v>1</v>
      </c>
      <c r="D559">
        <f>IF(Calculator!$C$4=Calculation!A559,1,0)</f>
        <v>0</v>
      </c>
      <c r="E559">
        <f t="shared" si="17"/>
        <v>1</v>
      </c>
      <c r="F559" s="16">
        <f>Nevada!AK16</f>
        <v>631.24258928571442</v>
      </c>
    </row>
    <row r="560" spans="1:6" x14ac:dyDescent="0.35">
      <c r="A560">
        <v>18</v>
      </c>
      <c r="B560" s="16">
        <f>ROUND(Nevada!$A$17,0)</f>
        <v>1412</v>
      </c>
      <c r="C560">
        <f>IF(Calculator!$A$4&lt;=Calculation!B560,1,0)</f>
        <v>1</v>
      </c>
      <c r="D560">
        <f>IF(Calculator!$C$4=Calculation!A560,1,0)</f>
        <v>0</v>
      </c>
      <c r="E560">
        <f t="shared" si="17"/>
        <v>1</v>
      </c>
      <c r="F560" s="16">
        <f>Nevada!AK17</f>
        <v>656.23950000000013</v>
      </c>
    </row>
    <row r="561" spans="1:6" x14ac:dyDescent="0.35">
      <c r="A561">
        <v>18</v>
      </c>
      <c r="B561" s="16">
        <f>ROUND(Nevada!$A$18,0)</f>
        <v>1445</v>
      </c>
      <c r="C561">
        <f>IF(Calculator!$A$4&lt;=Calculation!B561,1,0)</f>
        <v>1</v>
      </c>
      <c r="D561">
        <f>IF(Calculator!$C$4=Calculation!A561,1,0)</f>
        <v>0</v>
      </c>
      <c r="E561">
        <f t="shared" si="17"/>
        <v>1</v>
      </c>
      <c r="F561" s="16">
        <f>Nevada!AK18</f>
        <v>681.69358928571444</v>
      </c>
    </row>
    <row r="562" spans="1:6" x14ac:dyDescent="0.35">
      <c r="A562">
        <v>18</v>
      </c>
      <c r="B562" s="16">
        <f>ROUND(Nevada!$A$19,0)</f>
        <v>1479</v>
      </c>
      <c r="C562">
        <f>IF(Calculator!$A$4&lt;=Calculation!B562,1,0)</f>
        <v>1</v>
      </c>
      <c r="D562">
        <f>IF(Calculator!$C$4=Calculation!A562,1,0)</f>
        <v>0</v>
      </c>
      <c r="E562">
        <f t="shared" si="17"/>
        <v>1</v>
      </c>
      <c r="F562" s="16">
        <f>Nevada!AK19</f>
        <v>707.60485714285733</v>
      </c>
    </row>
    <row r="563" spans="1:6" x14ac:dyDescent="0.35">
      <c r="A563">
        <v>18</v>
      </c>
      <c r="B563" s="16">
        <f>ROUND(Nevada!$A$20,0)</f>
        <v>1513</v>
      </c>
      <c r="C563">
        <f>IF(Calculator!$A$4&lt;=Calculation!B563,1,0)</f>
        <v>1</v>
      </c>
      <c r="D563">
        <f>IF(Calculator!$C$4=Calculation!A563,1,0)</f>
        <v>0</v>
      </c>
      <c r="E563">
        <f t="shared" si="17"/>
        <v>1</v>
      </c>
      <c r="F563" s="16">
        <f>Nevada!AK20</f>
        <v>733.9733035714288</v>
      </c>
    </row>
    <row r="564" spans="1:6" x14ac:dyDescent="0.35">
      <c r="A564">
        <v>18</v>
      </c>
      <c r="B564" s="16">
        <f>ROUND(Nevada!$A$21,0)</f>
        <v>1546</v>
      </c>
      <c r="C564">
        <f>IF(Calculator!$A$4&lt;=Calculation!B564,1,0)</f>
        <v>1</v>
      </c>
      <c r="D564">
        <f>IF(Calculator!$C$4=Calculation!A564,1,0)</f>
        <v>0</v>
      </c>
      <c r="E564">
        <f t="shared" si="17"/>
        <v>1</v>
      </c>
      <c r="F564" s="16">
        <f>Nevada!AK21</f>
        <v>760.79892857142875</v>
      </c>
    </row>
    <row r="565" spans="1:6" x14ac:dyDescent="0.35">
      <c r="A565">
        <v>18</v>
      </c>
      <c r="B565" s="16">
        <f>ROUND(Nevada!$A$22,0)</f>
        <v>1580</v>
      </c>
      <c r="C565">
        <f>IF(Calculator!$A$4&lt;=Calculation!B565,1,0)</f>
        <v>1</v>
      </c>
      <c r="D565">
        <f>IF(Calculator!$C$4=Calculation!A565,1,0)</f>
        <v>0</v>
      </c>
      <c r="E565">
        <f t="shared" si="17"/>
        <v>1</v>
      </c>
      <c r="F565" s="16">
        <f>Nevada!AK22</f>
        <v>788.08173214285728</v>
      </c>
    </row>
    <row r="566" spans="1:6" x14ac:dyDescent="0.35">
      <c r="A566">
        <v>18</v>
      </c>
      <c r="B566" s="16">
        <f>ROUND(Nevada!$A$23,0)</f>
        <v>1614</v>
      </c>
      <c r="C566">
        <f>IF(Calculator!$A$4&lt;=Calculation!B566,1,0)</f>
        <v>1</v>
      </c>
      <c r="D566">
        <f>IF(Calculator!$C$4=Calculation!A566,1,0)</f>
        <v>0</v>
      </c>
      <c r="E566">
        <f t="shared" si="17"/>
        <v>1</v>
      </c>
      <c r="F566" s="16">
        <f>Nevada!AK23</f>
        <v>815.82171428571439</v>
      </c>
    </row>
    <row r="567" spans="1:6" x14ac:dyDescent="0.35">
      <c r="A567">
        <v>18</v>
      </c>
      <c r="B567" s="16">
        <f>ROUND(Nevada!$A$24,0)</f>
        <v>1647</v>
      </c>
      <c r="C567">
        <f>IF(Calculator!$A$4&lt;=Calculation!B567,1,0)</f>
        <v>1</v>
      </c>
      <c r="D567">
        <f>IF(Calculator!$C$4=Calculation!A567,1,0)</f>
        <v>0</v>
      </c>
      <c r="E567">
        <f t="shared" si="17"/>
        <v>1</v>
      </c>
      <c r="F567" s="16">
        <f>Nevada!AK24</f>
        <v>844.01887500000009</v>
      </c>
    </row>
    <row r="568" spans="1:6" x14ac:dyDescent="0.35">
      <c r="A568">
        <v>18</v>
      </c>
      <c r="B568" s="16">
        <f>ROUND(Nevada!$A$25,0)</f>
        <v>1681</v>
      </c>
      <c r="C568">
        <f>IF(Calculator!$A$4&lt;=Calculation!B568,1,0)</f>
        <v>1</v>
      </c>
      <c r="D568">
        <f>IF(Calculator!$C$4=Calculation!A568,1,0)</f>
        <v>0</v>
      </c>
      <c r="E568">
        <f t="shared" si="17"/>
        <v>1</v>
      </c>
      <c r="F568" s="16">
        <f>Nevada!AK25</f>
        <v>872.67321428571438</v>
      </c>
    </row>
    <row r="569" spans="1:6" x14ac:dyDescent="0.35">
      <c r="A569">
        <v>18</v>
      </c>
      <c r="B569" s="16">
        <f>ROUND(Nevada!$A$26,0)</f>
        <v>1714</v>
      </c>
      <c r="C569">
        <f>IF(Calculator!$A$4&lt;=Calculation!B569,1,0)</f>
        <v>1</v>
      </c>
      <c r="D569">
        <f>IF(Calculator!$C$4=Calculation!A569,1,0)</f>
        <v>0</v>
      </c>
      <c r="E569">
        <f t="shared" si="17"/>
        <v>1</v>
      </c>
      <c r="F569" s="16">
        <f>Nevada!AK26</f>
        <v>901.78473214285725</v>
      </c>
    </row>
    <row r="570" spans="1:6" x14ac:dyDescent="0.35">
      <c r="A570">
        <v>18</v>
      </c>
      <c r="B570" s="16">
        <f>ROUND(Nevada!$A$27,0)</f>
        <v>1748</v>
      </c>
      <c r="C570">
        <f>IF(Calculator!$A$4&lt;=Calculation!B570,1,0)</f>
        <v>1</v>
      </c>
      <c r="D570">
        <f>IF(Calculator!$C$4=Calculation!A570,1,0)</f>
        <v>0</v>
      </c>
      <c r="E570">
        <f t="shared" si="17"/>
        <v>1</v>
      </c>
      <c r="F570" s="16">
        <f>Nevada!AK27</f>
        <v>931.35342857142871</v>
      </c>
    </row>
    <row r="571" spans="1:6" x14ac:dyDescent="0.35">
      <c r="A571">
        <v>18</v>
      </c>
      <c r="B571" s="16">
        <f>ROUND(Nevada!$A$28,0)</f>
        <v>1782</v>
      </c>
      <c r="C571">
        <f>IF(Calculator!$A$4&lt;=Calculation!B571,1,0)</f>
        <v>1</v>
      </c>
      <c r="D571">
        <f>IF(Calculator!$C$4=Calculation!A571,1,0)</f>
        <v>0</v>
      </c>
      <c r="E571">
        <f t="shared" si="17"/>
        <v>1</v>
      </c>
      <c r="F571" s="16">
        <f>Nevada!AK28</f>
        <v>961.37930357142875</v>
      </c>
    </row>
    <row r="572" spans="1:6" x14ac:dyDescent="0.35">
      <c r="A572">
        <v>18</v>
      </c>
      <c r="B572" s="16">
        <f>ROUND(Nevada!$A$29,0)</f>
        <v>1815</v>
      </c>
      <c r="C572">
        <f>IF(Calculator!$A$4&lt;=Calculation!B572,1,0)</f>
        <v>1</v>
      </c>
      <c r="D572">
        <f>IF(Calculator!$C$4=Calculation!A572,1,0)</f>
        <v>0</v>
      </c>
      <c r="E572">
        <f t="shared" si="17"/>
        <v>1</v>
      </c>
      <c r="F572" s="16">
        <f>Nevada!AK29</f>
        <v>991.86235714285726</v>
      </c>
    </row>
    <row r="573" spans="1:6" x14ac:dyDescent="0.35">
      <c r="A573">
        <v>18</v>
      </c>
      <c r="B573" s="16">
        <f>ROUND(Nevada!$A$30,0)</f>
        <v>1849</v>
      </c>
      <c r="C573">
        <f>IF(Calculator!$A$4&lt;=Calculation!B573,1,0)</f>
        <v>1</v>
      </c>
      <c r="D573">
        <f>IF(Calculator!$C$4=Calculation!A573,1,0)</f>
        <v>0</v>
      </c>
      <c r="E573">
        <f t="shared" si="17"/>
        <v>1</v>
      </c>
      <c r="F573" s="16">
        <f>Nevada!AK30</f>
        <v>1022.8025892857145</v>
      </c>
    </row>
    <row r="574" spans="1:6" x14ac:dyDescent="0.35">
      <c r="A574">
        <v>18</v>
      </c>
      <c r="B574" s="16">
        <f>ROUND(Nevada!$A$31,0)</f>
        <v>1883</v>
      </c>
      <c r="C574">
        <f>IF(Calculator!$A$4&lt;=Calculation!B574,1,0)</f>
        <v>1</v>
      </c>
      <c r="D574">
        <f>IF(Calculator!$C$4=Calculation!A574,1,0)</f>
        <v>0</v>
      </c>
      <c r="E574">
        <f t="shared" si="17"/>
        <v>1</v>
      </c>
      <c r="F574" s="16">
        <f>Nevada!AK31</f>
        <v>1054.2000000000003</v>
      </c>
    </row>
    <row r="575" spans="1:6" x14ac:dyDescent="0.35">
      <c r="A575">
        <v>18</v>
      </c>
      <c r="B575" s="16">
        <v>6000</v>
      </c>
      <c r="C575">
        <f>IF(Calculator!$A$4&lt;=Calculation!B575,1,0)</f>
        <v>1</v>
      </c>
      <c r="D575">
        <f>IF(Calculator!$C$4=Calculation!A575,1,0)</f>
        <v>0</v>
      </c>
      <c r="E575">
        <f t="shared" si="17"/>
        <v>1</v>
      </c>
      <c r="F575" s="16">
        <f>IF(Calculator!$A$4&lt;=6000, Calculator!$A$4*Percentages!$S$3,6000*Percentages!$S$3)</f>
        <v>0</v>
      </c>
    </row>
    <row r="576" spans="1:6" x14ac:dyDescent="0.35">
      <c r="A576">
        <v>18</v>
      </c>
      <c r="B576" s="16">
        <v>10000</v>
      </c>
      <c r="C576">
        <f>IF(Calculator!$A$4&lt;=Calculation!B576,1,0)</f>
        <v>1</v>
      </c>
      <c r="D576">
        <f>IF(Calculator!$C$4=Calculation!A576,1,0)</f>
        <v>0</v>
      </c>
      <c r="E576">
        <f t="shared" si="17"/>
        <v>1</v>
      </c>
      <c r="F576" s="16">
        <f>IF(Calculator!$A$4&lt;=10000,F575+((Calculator!$A$4-6000)*Percentages!$S$4),F575+((10000-6000)*Percentages!$S$4))</f>
        <v>-1680.0000000000009</v>
      </c>
    </row>
    <row r="577" spans="1:6" x14ac:dyDescent="0.35">
      <c r="A577">
        <v>18</v>
      </c>
      <c r="B577" s="16">
        <v>1000000000</v>
      </c>
      <c r="C577">
        <f>IF(Calculator!$A$4&lt;=Calculation!B577,1,0)</f>
        <v>1</v>
      </c>
      <c r="D577">
        <f>IF(Calculator!$C$4=Calculation!A577,1,0)</f>
        <v>0</v>
      </c>
      <c r="E577">
        <f t="shared" si="17"/>
        <v>1</v>
      </c>
      <c r="F577" s="16">
        <f>F576+((Calculator!$A$4-10000)*Percentages!$S$5)</f>
        <v>-3080.0000000000018</v>
      </c>
    </row>
    <row r="578" spans="1:6" x14ac:dyDescent="0.35">
      <c r="A578" s="31">
        <v>19</v>
      </c>
      <c r="B578" s="16">
        <f>ROUND(Nevada!$A$3,0)</f>
        <v>941</v>
      </c>
      <c r="C578">
        <f>IF(Calculator!$A$4&lt;=Calculation!B578,1,0)</f>
        <v>1</v>
      </c>
      <c r="D578">
        <f>IF(Calculator!$C$4=Calculation!A578,1,0)</f>
        <v>0</v>
      </c>
      <c r="E578">
        <f>C578+D578</f>
        <v>1</v>
      </c>
      <c r="F578" s="16">
        <f>Nevada!AM3</f>
        <v>360.31050000000016</v>
      </c>
    </row>
    <row r="579" spans="1:6" x14ac:dyDescent="0.35">
      <c r="A579" s="31">
        <v>19</v>
      </c>
      <c r="B579" s="16">
        <f>ROUND(Nevada!$A$4,0)</f>
        <v>975</v>
      </c>
      <c r="C579">
        <f>IF(Calculator!$A$4&lt;=Calculation!B579,1,0)</f>
        <v>1</v>
      </c>
      <c r="D579">
        <f>IF(Calculator!$C$4=Calculation!A579,1,0)</f>
        <v>0</v>
      </c>
      <c r="E579">
        <f t="shared" ref="E579:E609" si="18">C579+D579</f>
        <v>1</v>
      </c>
      <c r="F579" s="16">
        <f>Nevada!AM4</f>
        <v>380.04457461734711</v>
      </c>
    </row>
    <row r="580" spans="1:6" x14ac:dyDescent="0.35">
      <c r="A580" s="31">
        <v>19</v>
      </c>
      <c r="B580" s="16">
        <f>ROUND(Nevada!$A$5,0)</f>
        <v>1008</v>
      </c>
      <c r="C580">
        <f>IF(Calculator!$A$4&lt;=Calculation!B580,1,0)</f>
        <v>1</v>
      </c>
      <c r="D580">
        <f>IF(Calculator!$C$4=Calculation!A580,1,0)</f>
        <v>0</v>
      </c>
      <c r="E580">
        <f t="shared" si="18"/>
        <v>1</v>
      </c>
      <c r="F580" s="16">
        <f>Nevada!AM5</f>
        <v>400.25215561224508</v>
      </c>
    </row>
    <row r="581" spans="1:6" x14ac:dyDescent="0.35">
      <c r="A581" s="31">
        <v>19</v>
      </c>
      <c r="B581" s="16">
        <f>ROUND(Nevada!$A$6,0)</f>
        <v>1042</v>
      </c>
      <c r="C581">
        <f>IF(Calculator!$A$4&lt;=Calculation!B581,1,0)</f>
        <v>1</v>
      </c>
      <c r="D581">
        <f>IF(Calculator!$C$4=Calculation!A581,1,0)</f>
        <v>0</v>
      </c>
      <c r="E581">
        <f t="shared" si="18"/>
        <v>1</v>
      </c>
      <c r="F581" s="16">
        <f>Nevada!AM6</f>
        <v>420.933242984694</v>
      </c>
    </row>
    <row r="582" spans="1:6" x14ac:dyDescent="0.35">
      <c r="A582" s="31">
        <v>19</v>
      </c>
      <c r="B582" s="16">
        <f>ROUND(Nevada!$A$7,0)</f>
        <v>1076</v>
      </c>
      <c r="C582">
        <f>IF(Calculator!$A$4&lt;=Calculation!B582,1,0)</f>
        <v>1</v>
      </c>
      <c r="D582">
        <f>IF(Calculator!$C$4=Calculation!A582,1,0)</f>
        <v>0</v>
      </c>
      <c r="E582">
        <f t="shared" si="18"/>
        <v>1</v>
      </c>
      <c r="F582" s="16">
        <f>Nevada!AM7</f>
        <v>442.08783673469395</v>
      </c>
    </row>
    <row r="583" spans="1:6" x14ac:dyDescent="0.35">
      <c r="A583" s="31">
        <v>19</v>
      </c>
      <c r="B583" s="16">
        <f>ROUND(Nevada!$A$8,0)</f>
        <v>1109</v>
      </c>
      <c r="C583">
        <f>IF(Calculator!$A$4&lt;=Calculation!B583,1,0)</f>
        <v>1</v>
      </c>
      <c r="D583">
        <f>IF(Calculator!$C$4=Calculation!A583,1,0)</f>
        <v>0</v>
      </c>
      <c r="E583">
        <f t="shared" si="18"/>
        <v>1</v>
      </c>
      <c r="F583" s="16">
        <f>Nevada!AM8</f>
        <v>463.71593686224492</v>
      </c>
    </row>
    <row r="584" spans="1:6" x14ac:dyDescent="0.35">
      <c r="A584" s="31">
        <v>19</v>
      </c>
      <c r="B584" s="16">
        <f>ROUND(Nevada!$A$9,0)</f>
        <v>1143</v>
      </c>
      <c r="C584">
        <f>IF(Calculator!$A$4&lt;=Calculation!B584,1,0)</f>
        <v>1</v>
      </c>
      <c r="D584">
        <f>IF(Calculator!$C$4=Calculation!A584,1,0)</f>
        <v>0</v>
      </c>
      <c r="E584">
        <f t="shared" si="18"/>
        <v>1</v>
      </c>
      <c r="F584" s="16">
        <f>Nevada!AM9</f>
        <v>485.8175433673469</v>
      </c>
    </row>
    <row r="585" spans="1:6" x14ac:dyDescent="0.35">
      <c r="A585" s="31">
        <v>19</v>
      </c>
      <c r="B585" s="16">
        <f>ROUND(Nevada!$A$10,0)</f>
        <v>1177</v>
      </c>
      <c r="C585">
        <f>IF(Calculator!$A$4&lt;=Calculation!B585,1,0)</f>
        <v>1</v>
      </c>
      <c r="D585">
        <f>IF(Calculator!$C$4=Calculation!A585,1,0)</f>
        <v>0</v>
      </c>
      <c r="E585">
        <f t="shared" si="18"/>
        <v>1</v>
      </c>
      <c r="F585" s="16">
        <f>Nevada!AM10</f>
        <v>508.3926562499999</v>
      </c>
    </row>
    <row r="586" spans="1:6" x14ac:dyDescent="0.35">
      <c r="A586" s="31">
        <v>19</v>
      </c>
      <c r="B586" s="16">
        <f>ROUND(Nevada!$A$11,0)</f>
        <v>1210</v>
      </c>
      <c r="C586">
        <f>IF(Calculator!$A$4&lt;=Calculation!B586,1,0)</f>
        <v>1</v>
      </c>
      <c r="D586">
        <f>IF(Calculator!$C$4=Calculation!A586,1,0)</f>
        <v>0</v>
      </c>
      <c r="E586">
        <f t="shared" si="18"/>
        <v>1</v>
      </c>
      <c r="F586" s="16">
        <f>Nevada!AM11</f>
        <v>531.44127551020392</v>
      </c>
    </row>
    <row r="587" spans="1:6" x14ac:dyDescent="0.35">
      <c r="A587" s="31">
        <v>19</v>
      </c>
      <c r="B587" s="16">
        <f>ROUND(Nevada!$A$12,0)</f>
        <v>1244</v>
      </c>
      <c r="C587">
        <f>IF(Calculator!$A$4&lt;=Calculation!B587,1,0)</f>
        <v>1</v>
      </c>
      <c r="D587">
        <f>IF(Calculator!$C$4=Calculation!A587,1,0)</f>
        <v>0</v>
      </c>
      <c r="E587">
        <f t="shared" si="18"/>
        <v>1</v>
      </c>
      <c r="F587" s="16">
        <f>Nevada!AM12</f>
        <v>554.96340114795896</v>
      </c>
    </row>
    <row r="588" spans="1:6" x14ac:dyDescent="0.35">
      <c r="A588" s="31">
        <v>19</v>
      </c>
      <c r="B588" s="16">
        <f>ROUND(Nevada!$A$13,0)</f>
        <v>1277</v>
      </c>
      <c r="C588">
        <f>IF(Calculator!$A$4&lt;=Calculation!B588,1,0)</f>
        <v>1</v>
      </c>
      <c r="D588">
        <f>IF(Calculator!$C$4=Calculation!A588,1,0)</f>
        <v>0</v>
      </c>
      <c r="E588">
        <f t="shared" si="18"/>
        <v>1</v>
      </c>
      <c r="F588" s="16">
        <f>Nevada!AM13</f>
        <v>578.95903316326508</v>
      </c>
    </row>
    <row r="589" spans="1:6" x14ac:dyDescent="0.35">
      <c r="A589" s="31">
        <v>19</v>
      </c>
      <c r="B589" s="16">
        <f>ROUND(Nevada!$A$14,0)</f>
        <v>1311</v>
      </c>
      <c r="C589">
        <f>IF(Calculator!$A$4&lt;=Calculation!B589,1,0)</f>
        <v>1</v>
      </c>
      <c r="D589">
        <f>IF(Calculator!$C$4=Calculation!A589,1,0)</f>
        <v>0</v>
      </c>
      <c r="E589">
        <f t="shared" si="18"/>
        <v>1</v>
      </c>
      <c r="F589" s="16">
        <f>Nevada!AM14</f>
        <v>603.42817155612215</v>
      </c>
    </row>
    <row r="590" spans="1:6" x14ac:dyDescent="0.35">
      <c r="A590" s="31">
        <v>19</v>
      </c>
      <c r="B590" s="16">
        <f>ROUND(Nevada!$A$15,0)</f>
        <v>1345</v>
      </c>
      <c r="C590">
        <f>IF(Calculator!$A$4&lt;=Calculation!B590,1,0)</f>
        <v>1</v>
      </c>
      <c r="D590">
        <f>IF(Calculator!$C$4=Calculation!A590,1,0)</f>
        <v>0</v>
      </c>
      <c r="E590">
        <f t="shared" si="18"/>
        <v>1</v>
      </c>
      <c r="F590" s="16">
        <f>Nevada!AM15</f>
        <v>628.37081632653019</v>
      </c>
    </row>
    <row r="591" spans="1:6" x14ac:dyDescent="0.35">
      <c r="A591" s="31">
        <v>19</v>
      </c>
      <c r="B591" s="16">
        <f>ROUND(Nevada!$A$16,0)</f>
        <v>1378</v>
      </c>
      <c r="C591">
        <f>IF(Calculator!$A$4&lt;=Calculation!B591,1,0)</f>
        <v>1</v>
      </c>
      <c r="D591">
        <f>IF(Calculator!$C$4=Calculation!A591,1,0)</f>
        <v>0</v>
      </c>
      <c r="E591">
        <f t="shared" si="18"/>
        <v>1</v>
      </c>
      <c r="F591" s="16">
        <f>Nevada!AM16</f>
        <v>653.7869674744893</v>
      </c>
    </row>
    <row r="592" spans="1:6" x14ac:dyDescent="0.35">
      <c r="A592" s="31">
        <v>19</v>
      </c>
      <c r="B592" s="16">
        <f>ROUND(Nevada!$A$17,0)</f>
        <v>1412</v>
      </c>
      <c r="C592">
        <f>IF(Calculator!$A$4&lt;=Calculation!B592,1,0)</f>
        <v>1</v>
      </c>
      <c r="D592">
        <f>IF(Calculator!$C$4=Calculation!A592,1,0)</f>
        <v>0</v>
      </c>
      <c r="E592">
        <f t="shared" si="18"/>
        <v>1</v>
      </c>
      <c r="F592" s="16">
        <f>Nevada!AM17</f>
        <v>679.67662499999949</v>
      </c>
    </row>
    <row r="593" spans="1:6" x14ac:dyDescent="0.35">
      <c r="A593" s="31">
        <v>19</v>
      </c>
      <c r="B593" s="16">
        <f>ROUND(Nevada!$A$18,0)</f>
        <v>1445</v>
      </c>
      <c r="C593">
        <f>IF(Calculator!$A$4&lt;=Calculation!B593,1,0)</f>
        <v>1</v>
      </c>
      <c r="D593">
        <f>IF(Calculator!$C$4=Calculation!A593,1,0)</f>
        <v>0</v>
      </c>
      <c r="E593">
        <f t="shared" si="18"/>
        <v>1</v>
      </c>
      <c r="F593" s="16">
        <f>Nevada!AM18</f>
        <v>706.03978890306064</v>
      </c>
    </row>
    <row r="594" spans="1:6" x14ac:dyDescent="0.35">
      <c r="A594" s="31">
        <v>19</v>
      </c>
      <c r="B594" s="16">
        <f>ROUND(Nevada!$A$19,0)</f>
        <v>1479</v>
      </c>
      <c r="C594">
        <f>IF(Calculator!$A$4&lt;=Calculation!B594,1,0)</f>
        <v>1</v>
      </c>
      <c r="D594">
        <f>IF(Calculator!$C$4=Calculation!A594,1,0)</f>
        <v>0</v>
      </c>
      <c r="E594">
        <f t="shared" si="18"/>
        <v>1</v>
      </c>
      <c r="F594" s="16">
        <f>Nevada!AM19</f>
        <v>732.87645918367275</v>
      </c>
    </row>
    <row r="595" spans="1:6" x14ac:dyDescent="0.35">
      <c r="A595" s="31">
        <v>19</v>
      </c>
      <c r="B595" s="16">
        <f>ROUND(Nevada!$A$20,0)</f>
        <v>1513</v>
      </c>
      <c r="C595">
        <f>IF(Calculator!$A$4&lt;=Calculation!B595,1,0)</f>
        <v>1</v>
      </c>
      <c r="D595">
        <f>IF(Calculator!$C$4=Calculation!A595,1,0)</f>
        <v>0</v>
      </c>
      <c r="E595">
        <f t="shared" si="18"/>
        <v>1</v>
      </c>
      <c r="F595" s="16">
        <f>Nevada!AM20</f>
        <v>760.18663584183605</v>
      </c>
    </row>
    <row r="596" spans="1:6" x14ac:dyDescent="0.35">
      <c r="A596" s="31">
        <v>19</v>
      </c>
      <c r="B596" s="16">
        <f>ROUND(Nevada!$A$21,0)</f>
        <v>1546</v>
      </c>
      <c r="C596">
        <f>IF(Calculator!$A$4&lt;=Calculation!B596,1,0)</f>
        <v>1</v>
      </c>
      <c r="D596">
        <f>IF(Calculator!$C$4=Calculation!A596,1,0)</f>
        <v>0</v>
      </c>
      <c r="E596">
        <f t="shared" si="18"/>
        <v>1</v>
      </c>
      <c r="F596" s="16">
        <f>Nevada!AM21</f>
        <v>787.9703188775502</v>
      </c>
    </row>
    <row r="597" spans="1:6" x14ac:dyDescent="0.35">
      <c r="A597" s="31">
        <v>19</v>
      </c>
      <c r="B597" s="16">
        <f>ROUND(Nevada!$A$22,0)</f>
        <v>1580</v>
      </c>
      <c r="C597">
        <f>IF(Calculator!$A$4&lt;=Calculation!B597,1,0)</f>
        <v>1</v>
      </c>
      <c r="D597">
        <f>IF(Calculator!$C$4=Calculation!A597,1,0)</f>
        <v>0</v>
      </c>
      <c r="E597">
        <f t="shared" si="18"/>
        <v>1</v>
      </c>
      <c r="F597" s="16">
        <f>Nevada!AM22</f>
        <v>816.22750829081542</v>
      </c>
    </row>
    <row r="598" spans="1:6" x14ac:dyDescent="0.35">
      <c r="A598" s="31">
        <v>19</v>
      </c>
      <c r="B598" s="16">
        <f>ROUND(Nevada!$A$23,0)</f>
        <v>1614</v>
      </c>
      <c r="C598">
        <f>IF(Calculator!$A$4&lt;=Calculation!B598,1,0)</f>
        <v>1</v>
      </c>
      <c r="D598">
        <f>IF(Calculator!$C$4=Calculation!A598,1,0)</f>
        <v>0</v>
      </c>
      <c r="E598">
        <f t="shared" si="18"/>
        <v>1</v>
      </c>
      <c r="F598" s="16">
        <f>Nevada!AM23</f>
        <v>844.95820408163172</v>
      </c>
    </row>
    <row r="599" spans="1:6" x14ac:dyDescent="0.35">
      <c r="A599" s="31">
        <v>19</v>
      </c>
      <c r="B599" s="16">
        <f>ROUND(Nevada!$A$24,0)</f>
        <v>1647</v>
      </c>
      <c r="C599">
        <f>IF(Calculator!$A$4&lt;=Calculation!B599,1,0)</f>
        <v>1</v>
      </c>
      <c r="D599">
        <f>IF(Calculator!$C$4=Calculation!A599,1,0)</f>
        <v>0</v>
      </c>
      <c r="E599">
        <f t="shared" si="18"/>
        <v>1</v>
      </c>
      <c r="F599" s="16">
        <f>Nevada!AM24</f>
        <v>874.16240624999898</v>
      </c>
    </row>
    <row r="600" spans="1:6" x14ac:dyDescent="0.35">
      <c r="A600" s="31">
        <v>19</v>
      </c>
      <c r="B600" s="16">
        <f>ROUND(Nevada!$A$25,0)</f>
        <v>1681</v>
      </c>
      <c r="C600">
        <f>IF(Calculator!$A$4&lt;=Calculation!B600,1,0)</f>
        <v>1</v>
      </c>
      <c r="D600">
        <f>IF(Calculator!$C$4=Calculation!A600,1,0)</f>
        <v>0</v>
      </c>
      <c r="E600">
        <f t="shared" si="18"/>
        <v>1</v>
      </c>
      <c r="F600" s="16">
        <f>Nevada!AM25</f>
        <v>903.8401147959172</v>
      </c>
    </row>
    <row r="601" spans="1:6" x14ac:dyDescent="0.35">
      <c r="A601" s="31">
        <v>19</v>
      </c>
      <c r="B601" s="16">
        <f>ROUND(Nevada!$A$26,0)</f>
        <v>1714</v>
      </c>
      <c r="C601">
        <f>IF(Calculator!$A$4&lt;=Calculation!B601,1,0)</f>
        <v>1</v>
      </c>
      <c r="D601">
        <f>IF(Calculator!$C$4=Calculation!A601,1,0)</f>
        <v>0</v>
      </c>
      <c r="E601">
        <f t="shared" si="18"/>
        <v>1</v>
      </c>
      <c r="F601" s="16">
        <f>Nevada!AM26</f>
        <v>933.9913297193865</v>
      </c>
    </row>
    <row r="602" spans="1:6" x14ac:dyDescent="0.35">
      <c r="A602" s="31">
        <v>19</v>
      </c>
      <c r="B602" s="16">
        <f>ROUND(Nevada!$A$27,0)</f>
        <v>1748</v>
      </c>
      <c r="C602">
        <f>IF(Calculator!$A$4&lt;=Calculation!B602,1,0)</f>
        <v>1</v>
      </c>
      <c r="D602">
        <f>IF(Calculator!$C$4=Calculation!A602,1,0)</f>
        <v>0</v>
      </c>
      <c r="E602">
        <f t="shared" si="18"/>
        <v>1</v>
      </c>
      <c r="F602" s="16">
        <f>Nevada!AM27</f>
        <v>964.61605102040687</v>
      </c>
    </row>
    <row r="603" spans="1:6" x14ac:dyDescent="0.35">
      <c r="A603" s="31">
        <v>19</v>
      </c>
      <c r="B603" s="16">
        <f>ROUND(Nevada!$A$28,0)</f>
        <v>1782</v>
      </c>
      <c r="C603">
        <f>IF(Calculator!$A$4&lt;=Calculation!B603,1,0)</f>
        <v>1</v>
      </c>
      <c r="D603">
        <f>IF(Calculator!$C$4=Calculation!A603,1,0)</f>
        <v>0</v>
      </c>
      <c r="E603">
        <f t="shared" si="18"/>
        <v>1</v>
      </c>
      <c r="F603" s="16">
        <f>Nevada!AM28</f>
        <v>995.71427869897821</v>
      </c>
    </row>
    <row r="604" spans="1:6" x14ac:dyDescent="0.35">
      <c r="A604" s="31">
        <v>19</v>
      </c>
      <c r="B604" s="16">
        <f>ROUND(Nevada!$A$29,0)</f>
        <v>1815</v>
      </c>
      <c r="C604">
        <f>IF(Calculator!$A$4&lt;=Calculation!B604,1,0)</f>
        <v>1</v>
      </c>
      <c r="D604">
        <f>IF(Calculator!$C$4=Calculation!A604,1,0)</f>
        <v>0</v>
      </c>
      <c r="E604">
        <f t="shared" si="18"/>
        <v>1</v>
      </c>
      <c r="F604" s="16">
        <f>Nevada!AM29</f>
        <v>1027.2860127551005</v>
      </c>
    </row>
    <row r="605" spans="1:6" x14ac:dyDescent="0.35">
      <c r="A605" s="31">
        <v>19</v>
      </c>
      <c r="B605" s="16">
        <f>ROUND(Nevada!$A$30,0)</f>
        <v>1849</v>
      </c>
      <c r="C605">
        <f>IF(Calculator!$A$4&lt;=Calculation!B605,1,0)</f>
        <v>1</v>
      </c>
      <c r="D605">
        <f>IF(Calculator!$C$4=Calculation!A605,1,0)</f>
        <v>0</v>
      </c>
      <c r="E605">
        <f t="shared" si="18"/>
        <v>1</v>
      </c>
      <c r="F605" s="16">
        <f>Nevada!AM30</f>
        <v>1059.3312531887739</v>
      </c>
    </row>
    <row r="606" spans="1:6" x14ac:dyDescent="0.35">
      <c r="A606" s="31">
        <v>19</v>
      </c>
      <c r="B606" s="16">
        <f>ROUND(Nevada!$A$31,0)</f>
        <v>1883</v>
      </c>
      <c r="C606">
        <f>IF(Calculator!$A$4&lt;=Calculation!B606,1,0)</f>
        <v>1</v>
      </c>
      <c r="D606">
        <f>IF(Calculator!$C$4=Calculation!A606,1,0)</f>
        <v>0</v>
      </c>
      <c r="E606">
        <f t="shared" si="18"/>
        <v>1</v>
      </c>
      <c r="F606" s="16">
        <f>Nevada!AM31</f>
        <v>1091.8500000000004</v>
      </c>
    </row>
    <row r="607" spans="1:6" x14ac:dyDescent="0.35">
      <c r="A607" s="31">
        <v>19</v>
      </c>
      <c r="B607" s="16">
        <v>6000</v>
      </c>
      <c r="C607">
        <f>IF(Calculator!$A$4&lt;=Calculation!B607,1,0)</f>
        <v>1</v>
      </c>
      <c r="D607">
        <f>IF(Calculator!$C$4=Calculation!A607,1,0)</f>
        <v>0</v>
      </c>
      <c r="E607">
        <f t="shared" si="18"/>
        <v>1</v>
      </c>
      <c r="F607" s="16">
        <f>IF(Calculator!$A$4&lt;=6000, Calculator!$A$4*Percentages!$T$3,6000*Percentages!$T$3)</f>
        <v>0</v>
      </c>
    </row>
    <row r="608" spans="1:6" x14ac:dyDescent="0.35">
      <c r="A608" s="31">
        <v>19</v>
      </c>
      <c r="B608" s="16">
        <v>10000</v>
      </c>
      <c r="C608">
        <f>IF(Calculator!$A$4&lt;=Calculation!B608,1,0)</f>
        <v>1</v>
      </c>
      <c r="D608">
        <f>IF(Calculator!$C$4=Calculation!A608,1,0)</f>
        <v>0</v>
      </c>
      <c r="E608">
        <f t="shared" si="18"/>
        <v>1</v>
      </c>
      <c r="F608" s="16">
        <f>IF(Calculator!$A$4&lt;=10000,F607+((Calculator!$A$4-6000)*Percentages!$T$4),F607+((10000-6000)*Percentages!$T$4))</f>
        <v>-1740.0000000000009</v>
      </c>
    </row>
    <row r="609" spans="1:6" x14ac:dyDescent="0.35">
      <c r="A609" s="31">
        <v>19</v>
      </c>
      <c r="B609" s="16">
        <v>1000000000</v>
      </c>
      <c r="C609">
        <f>IF(Calculator!$A$4&lt;=Calculation!B609,1,0)</f>
        <v>1</v>
      </c>
      <c r="D609">
        <f>IF(Calculator!$C$4=Calculation!A609,1,0)</f>
        <v>0</v>
      </c>
      <c r="E609">
        <f t="shared" si="18"/>
        <v>1</v>
      </c>
      <c r="F609" s="16">
        <f>F608+((Calculator!$A$4-10000)*Percentages!$T$5)</f>
        <v>-3190.0000000000018</v>
      </c>
    </row>
    <row r="610" spans="1:6" x14ac:dyDescent="0.35">
      <c r="A610">
        <v>20</v>
      </c>
      <c r="B610" s="16">
        <f>ROUND(Nevada!$A$3,0)</f>
        <v>941</v>
      </c>
      <c r="C610">
        <f>IF(Calculator!$A$4&lt;=Calculation!B610,1,0)</f>
        <v>1</v>
      </c>
      <c r="D610">
        <f>IF(Calculator!$C$4=Calculation!A610,1,0)</f>
        <v>0</v>
      </c>
      <c r="E610">
        <f>C610+D610</f>
        <v>1</v>
      </c>
      <c r="F610" s="16">
        <f>Nevada!AO3</f>
        <v>372.73500000000018</v>
      </c>
    </row>
    <row r="611" spans="1:6" x14ac:dyDescent="0.35">
      <c r="A611">
        <v>20</v>
      </c>
      <c r="B611" s="16">
        <f>ROUND(Nevada!$A$4,0)</f>
        <v>975</v>
      </c>
      <c r="C611">
        <f>IF(Calculator!$A$4&lt;=Calculation!B611,1,0)</f>
        <v>1</v>
      </c>
      <c r="D611">
        <f>IF(Calculator!$C$4=Calculation!A611,1,0)</f>
        <v>0</v>
      </c>
      <c r="E611">
        <f t="shared" ref="E611:E641" si="19">C611+D611</f>
        <v>1</v>
      </c>
      <c r="F611" s="16">
        <f>Nevada!AO4</f>
        <v>393.1495599489798</v>
      </c>
    </row>
    <row r="612" spans="1:6" x14ac:dyDescent="0.35">
      <c r="A612">
        <v>20</v>
      </c>
      <c r="B612" s="16">
        <f>ROUND(Nevada!$A$5,0)</f>
        <v>1008</v>
      </c>
      <c r="C612">
        <f>IF(Calculator!$A$4&lt;=Calculation!B612,1,0)</f>
        <v>1</v>
      </c>
      <c r="D612">
        <f>IF(Calculator!$C$4=Calculation!A612,1,0)</f>
        <v>0</v>
      </c>
      <c r="E612">
        <f t="shared" si="19"/>
        <v>1</v>
      </c>
      <c r="F612" s="16">
        <f>Nevada!AO5</f>
        <v>414.05395408163287</v>
      </c>
    </row>
    <row r="613" spans="1:6" x14ac:dyDescent="0.35">
      <c r="A613">
        <v>20</v>
      </c>
      <c r="B613" s="16">
        <f>ROUND(Nevada!$A$6,0)</f>
        <v>1042</v>
      </c>
      <c r="C613">
        <f>IF(Calculator!$A$4&lt;=Calculation!B613,1,0)</f>
        <v>1</v>
      </c>
      <c r="D613">
        <f>IF(Calculator!$C$4=Calculation!A613,1,0)</f>
        <v>0</v>
      </c>
      <c r="E613">
        <f t="shared" si="19"/>
        <v>1</v>
      </c>
      <c r="F613" s="16">
        <f>Nevada!AO6</f>
        <v>435.44818239795933</v>
      </c>
    </row>
    <row r="614" spans="1:6" x14ac:dyDescent="0.35">
      <c r="A614">
        <v>20</v>
      </c>
      <c r="B614" s="16">
        <f>ROUND(Nevada!$A$7,0)</f>
        <v>1076</v>
      </c>
      <c r="C614">
        <f>IF(Calculator!$A$4&lt;=Calculation!B614,1,0)</f>
        <v>1</v>
      </c>
      <c r="D614">
        <f>IF(Calculator!$C$4=Calculation!A614,1,0)</f>
        <v>0</v>
      </c>
      <c r="E614">
        <f t="shared" si="19"/>
        <v>1</v>
      </c>
      <c r="F614" s="16">
        <f>Nevada!AO7</f>
        <v>457.3322448979593</v>
      </c>
    </row>
    <row r="615" spans="1:6" x14ac:dyDescent="0.35">
      <c r="A615">
        <v>20</v>
      </c>
      <c r="B615" s="16">
        <f>ROUND(Nevada!$A$8,0)</f>
        <v>1109</v>
      </c>
      <c r="C615">
        <f>IF(Calculator!$A$4&lt;=Calculation!B615,1,0)</f>
        <v>1</v>
      </c>
      <c r="D615">
        <f>IF(Calculator!$C$4=Calculation!A615,1,0)</f>
        <v>0</v>
      </c>
      <c r="E615">
        <f t="shared" si="19"/>
        <v>1</v>
      </c>
      <c r="F615" s="16">
        <f>Nevada!AO8</f>
        <v>479.70614158163272</v>
      </c>
    </row>
    <row r="616" spans="1:6" x14ac:dyDescent="0.35">
      <c r="A616">
        <v>20</v>
      </c>
      <c r="B616" s="16">
        <f>ROUND(Nevada!$A$9,0)</f>
        <v>1143</v>
      </c>
      <c r="C616">
        <f>IF(Calculator!$A$4&lt;=Calculation!B616,1,0)</f>
        <v>1</v>
      </c>
      <c r="D616">
        <f>IF(Calculator!$C$4=Calculation!A616,1,0)</f>
        <v>0</v>
      </c>
      <c r="E616">
        <f t="shared" si="19"/>
        <v>1</v>
      </c>
      <c r="F616" s="16">
        <f>Nevada!AO9</f>
        <v>502.56987244897965</v>
      </c>
    </row>
    <row r="617" spans="1:6" x14ac:dyDescent="0.35">
      <c r="A617">
        <v>20</v>
      </c>
      <c r="B617" s="16">
        <f>ROUND(Nevada!$A$10,0)</f>
        <v>1177</v>
      </c>
      <c r="C617">
        <f>IF(Calculator!$A$4&lt;=Calculation!B617,1,0)</f>
        <v>1</v>
      </c>
      <c r="D617">
        <f>IF(Calculator!$C$4=Calculation!A617,1,0)</f>
        <v>0</v>
      </c>
      <c r="E617">
        <f t="shared" si="19"/>
        <v>1</v>
      </c>
      <c r="F617" s="16">
        <f>Nevada!AO10</f>
        <v>525.92343749999998</v>
      </c>
    </row>
    <row r="618" spans="1:6" x14ac:dyDescent="0.35">
      <c r="A618">
        <v>20</v>
      </c>
      <c r="B618" s="16">
        <f>ROUND(Nevada!$A$11,0)</f>
        <v>1210</v>
      </c>
      <c r="C618">
        <f>IF(Calculator!$A$4&lt;=Calculation!B618,1,0)</f>
        <v>1</v>
      </c>
      <c r="D618">
        <f>IF(Calculator!$C$4=Calculation!A618,1,0)</f>
        <v>0</v>
      </c>
      <c r="E618">
        <f t="shared" si="19"/>
        <v>1</v>
      </c>
      <c r="F618" s="16">
        <f>Nevada!AO11</f>
        <v>549.76683673469381</v>
      </c>
    </row>
    <row r="619" spans="1:6" x14ac:dyDescent="0.35">
      <c r="A619">
        <v>20</v>
      </c>
      <c r="B619" s="16">
        <f>ROUND(Nevada!$A$12,0)</f>
        <v>1244</v>
      </c>
      <c r="C619">
        <f>IF(Calculator!$A$4&lt;=Calculation!B619,1,0)</f>
        <v>1</v>
      </c>
      <c r="D619">
        <f>IF(Calculator!$C$4=Calculation!A619,1,0)</f>
        <v>0</v>
      </c>
      <c r="E619">
        <f t="shared" si="19"/>
        <v>1</v>
      </c>
      <c r="F619" s="16">
        <f>Nevada!AO12</f>
        <v>574.1000701530611</v>
      </c>
    </row>
    <row r="620" spans="1:6" x14ac:dyDescent="0.35">
      <c r="A620">
        <v>20</v>
      </c>
      <c r="B620" s="16">
        <f>ROUND(Nevada!$A$13,0)</f>
        <v>1277</v>
      </c>
      <c r="C620">
        <f>IF(Calculator!$A$4&lt;=Calculation!B620,1,0)</f>
        <v>1</v>
      </c>
      <c r="D620">
        <f>IF(Calculator!$C$4=Calculation!A620,1,0)</f>
        <v>0</v>
      </c>
      <c r="E620">
        <f t="shared" si="19"/>
        <v>1</v>
      </c>
      <c r="F620" s="16">
        <f>Nevada!AO13</f>
        <v>598.92313775510195</v>
      </c>
    </row>
    <row r="621" spans="1:6" x14ac:dyDescent="0.35">
      <c r="A621">
        <v>20</v>
      </c>
      <c r="B621" s="16">
        <f>ROUND(Nevada!$A$14,0)</f>
        <v>1311</v>
      </c>
      <c r="C621">
        <f>IF(Calculator!$A$4&lt;=Calculation!B621,1,0)</f>
        <v>1</v>
      </c>
      <c r="D621">
        <f>IF(Calculator!$C$4=Calculation!A621,1,0)</f>
        <v>0</v>
      </c>
      <c r="E621">
        <f t="shared" si="19"/>
        <v>1</v>
      </c>
      <c r="F621" s="16">
        <f>Nevada!AO14</f>
        <v>624.23603954081614</v>
      </c>
    </row>
    <row r="622" spans="1:6" x14ac:dyDescent="0.35">
      <c r="A622">
        <v>20</v>
      </c>
      <c r="B622" s="16">
        <f>ROUND(Nevada!$A$15,0)</f>
        <v>1345</v>
      </c>
      <c r="C622">
        <f>IF(Calculator!$A$4&lt;=Calculation!B622,1,0)</f>
        <v>1</v>
      </c>
      <c r="D622">
        <f>IF(Calculator!$C$4=Calculation!A622,1,0)</f>
        <v>0</v>
      </c>
      <c r="E622">
        <f t="shared" si="19"/>
        <v>1</v>
      </c>
      <c r="F622" s="16">
        <f>Nevada!AO15</f>
        <v>650.03877551020389</v>
      </c>
    </row>
    <row r="623" spans="1:6" x14ac:dyDescent="0.35">
      <c r="A623">
        <v>20</v>
      </c>
      <c r="B623" s="16">
        <f>ROUND(Nevada!$A$16,0)</f>
        <v>1378</v>
      </c>
      <c r="C623">
        <f>IF(Calculator!$A$4&lt;=Calculation!B623,1,0)</f>
        <v>1</v>
      </c>
      <c r="D623">
        <f>IF(Calculator!$C$4=Calculation!A623,1,0)</f>
        <v>0</v>
      </c>
      <c r="E623">
        <f t="shared" si="19"/>
        <v>1</v>
      </c>
      <c r="F623" s="16">
        <f>Nevada!AO16</f>
        <v>676.33134566326498</v>
      </c>
    </row>
    <row r="624" spans="1:6" x14ac:dyDescent="0.35">
      <c r="A624">
        <v>20</v>
      </c>
      <c r="B624" s="16">
        <f>ROUND(Nevada!$A$17,0)</f>
        <v>1412</v>
      </c>
      <c r="C624">
        <f>IF(Calculator!$A$4&lt;=Calculation!B624,1,0)</f>
        <v>1</v>
      </c>
      <c r="D624">
        <f>IF(Calculator!$C$4=Calculation!A624,1,0)</f>
        <v>0</v>
      </c>
      <c r="E624">
        <f t="shared" si="19"/>
        <v>1</v>
      </c>
      <c r="F624" s="16">
        <f>Nevada!AO17</f>
        <v>703.11374999999964</v>
      </c>
    </row>
    <row r="625" spans="1:6" x14ac:dyDescent="0.35">
      <c r="A625">
        <v>20</v>
      </c>
      <c r="B625" s="16">
        <f>ROUND(Nevada!$A$18,0)</f>
        <v>1445</v>
      </c>
      <c r="C625">
        <f>IF(Calculator!$A$4&lt;=Calculation!B625,1,0)</f>
        <v>1</v>
      </c>
      <c r="D625">
        <f>IF(Calculator!$C$4=Calculation!A625,1,0)</f>
        <v>0</v>
      </c>
      <c r="E625">
        <f t="shared" si="19"/>
        <v>1</v>
      </c>
      <c r="F625" s="16">
        <f>Nevada!AO18</f>
        <v>730.38598852040775</v>
      </c>
    </row>
    <row r="626" spans="1:6" x14ac:dyDescent="0.35">
      <c r="A626">
        <v>20</v>
      </c>
      <c r="B626" s="16">
        <f>ROUND(Nevada!$A$19,0)</f>
        <v>1479</v>
      </c>
      <c r="C626">
        <f>IF(Calculator!$A$4&lt;=Calculation!B626,1,0)</f>
        <v>1</v>
      </c>
      <c r="D626">
        <f>IF(Calculator!$C$4=Calculation!A626,1,0)</f>
        <v>0</v>
      </c>
      <c r="E626">
        <f t="shared" si="19"/>
        <v>1</v>
      </c>
      <c r="F626" s="16">
        <f>Nevada!AO19</f>
        <v>758.14806122448942</v>
      </c>
    </row>
    <row r="627" spans="1:6" x14ac:dyDescent="0.35">
      <c r="A627">
        <v>20</v>
      </c>
      <c r="B627" s="16">
        <f>ROUND(Nevada!$A$20,0)</f>
        <v>1513</v>
      </c>
      <c r="C627">
        <f>IF(Calculator!$A$4&lt;=Calculation!B627,1,0)</f>
        <v>1</v>
      </c>
      <c r="D627">
        <f>IF(Calculator!$C$4=Calculation!A627,1,0)</f>
        <v>0</v>
      </c>
      <c r="E627">
        <f t="shared" si="19"/>
        <v>1</v>
      </c>
      <c r="F627" s="16">
        <f>Nevada!AO20</f>
        <v>786.39996811224455</v>
      </c>
    </row>
    <row r="628" spans="1:6" x14ac:dyDescent="0.35">
      <c r="A628">
        <v>20</v>
      </c>
      <c r="B628" s="16">
        <f>ROUND(Nevada!$A$21,0)</f>
        <v>1546</v>
      </c>
      <c r="C628">
        <f>IF(Calculator!$A$4&lt;=Calculation!B628,1,0)</f>
        <v>1</v>
      </c>
      <c r="D628">
        <f>IF(Calculator!$C$4=Calculation!A628,1,0)</f>
        <v>0</v>
      </c>
      <c r="E628">
        <f t="shared" si="19"/>
        <v>1</v>
      </c>
      <c r="F628" s="16">
        <f>Nevada!AO21</f>
        <v>815.14170918367313</v>
      </c>
    </row>
    <row r="629" spans="1:6" x14ac:dyDescent="0.35">
      <c r="A629">
        <v>20</v>
      </c>
      <c r="B629" s="16">
        <f>ROUND(Nevada!$A$22,0)</f>
        <v>1580</v>
      </c>
      <c r="C629">
        <f>IF(Calculator!$A$4&lt;=Calculation!B629,1,0)</f>
        <v>1</v>
      </c>
      <c r="D629">
        <f>IF(Calculator!$C$4=Calculation!A629,1,0)</f>
        <v>0</v>
      </c>
      <c r="E629">
        <f t="shared" si="19"/>
        <v>1</v>
      </c>
      <c r="F629" s="16">
        <f>Nevada!AO22</f>
        <v>844.37328443877527</v>
      </c>
    </row>
    <row r="630" spans="1:6" x14ac:dyDescent="0.35">
      <c r="A630">
        <v>20</v>
      </c>
      <c r="B630" s="16">
        <f>ROUND(Nevada!$A$23,0)</f>
        <v>1614</v>
      </c>
      <c r="C630">
        <f>IF(Calculator!$A$4&lt;=Calculation!B630,1,0)</f>
        <v>1</v>
      </c>
      <c r="D630">
        <f>IF(Calculator!$C$4=Calculation!A630,1,0)</f>
        <v>0</v>
      </c>
      <c r="E630">
        <f t="shared" si="19"/>
        <v>1</v>
      </c>
      <c r="F630" s="16">
        <f>Nevada!AO23</f>
        <v>874.09469387755075</v>
      </c>
    </row>
    <row r="631" spans="1:6" x14ac:dyDescent="0.35">
      <c r="A631">
        <v>20</v>
      </c>
      <c r="B631" s="16">
        <f>ROUND(Nevada!$A$24,0)</f>
        <v>1647</v>
      </c>
      <c r="C631">
        <f>IF(Calculator!$A$4&lt;=Calculation!B631,1,0)</f>
        <v>1</v>
      </c>
      <c r="D631">
        <f>IF(Calculator!$C$4=Calculation!A631,1,0)</f>
        <v>0</v>
      </c>
      <c r="E631">
        <f t="shared" si="19"/>
        <v>1</v>
      </c>
      <c r="F631" s="16">
        <f>Nevada!AO24</f>
        <v>904.3059374999998</v>
      </c>
    </row>
    <row r="632" spans="1:6" x14ac:dyDescent="0.35">
      <c r="A632">
        <v>20</v>
      </c>
      <c r="B632" s="16">
        <f>ROUND(Nevada!$A$25,0)</f>
        <v>1681</v>
      </c>
      <c r="C632">
        <f>IF(Calculator!$A$4&lt;=Calculation!B632,1,0)</f>
        <v>1</v>
      </c>
      <c r="D632">
        <f>IF(Calculator!$C$4=Calculation!A632,1,0)</f>
        <v>0</v>
      </c>
      <c r="E632">
        <f t="shared" si="19"/>
        <v>1</v>
      </c>
      <c r="F632" s="16">
        <f>Nevada!AO25</f>
        <v>935.0070153061223</v>
      </c>
    </row>
    <row r="633" spans="1:6" x14ac:dyDescent="0.35">
      <c r="A633">
        <v>20</v>
      </c>
      <c r="B633" s="16">
        <f>ROUND(Nevada!$A$26,0)</f>
        <v>1714</v>
      </c>
      <c r="C633">
        <f>IF(Calculator!$A$4&lt;=Calculation!B633,1,0)</f>
        <v>1</v>
      </c>
      <c r="D633">
        <f>IF(Calculator!$C$4=Calculation!A633,1,0)</f>
        <v>0</v>
      </c>
      <c r="E633">
        <f t="shared" si="19"/>
        <v>1</v>
      </c>
      <c r="F633" s="16">
        <f>Nevada!AO26</f>
        <v>966.19792729591825</v>
      </c>
    </row>
    <row r="634" spans="1:6" x14ac:dyDescent="0.35">
      <c r="A634">
        <v>20</v>
      </c>
      <c r="B634" s="16">
        <f>ROUND(Nevada!$A$27,0)</f>
        <v>1748</v>
      </c>
      <c r="C634">
        <f>IF(Calculator!$A$4&lt;=Calculation!B634,1,0)</f>
        <v>1</v>
      </c>
      <c r="D634">
        <f>IF(Calculator!$C$4=Calculation!A634,1,0)</f>
        <v>0</v>
      </c>
      <c r="E634">
        <f t="shared" si="19"/>
        <v>1</v>
      </c>
      <c r="F634" s="16">
        <f>Nevada!AO27</f>
        <v>997.87867346938765</v>
      </c>
    </row>
    <row r="635" spans="1:6" x14ac:dyDescent="0.35">
      <c r="A635">
        <v>20</v>
      </c>
      <c r="B635" s="16">
        <f>ROUND(Nevada!$A$28,0)</f>
        <v>1782</v>
      </c>
      <c r="C635">
        <f>IF(Calculator!$A$4&lt;=Calculation!B635,1,0)</f>
        <v>1</v>
      </c>
      <c r="D635">
        <f>IF(Calculator!$C$4=Calculation!A635,1,0)</f>
        <v>0</v>
      </c>
      <c r="E635">
        <f t="shared" si="19"/>
        <v>1</v>
      </c>
      <c r="F635" s="16">
        <f>Nevada!AO28</f>
        <v>1030.0492538265305</v>
      </c>
    </row>
    <row r="636" spans="1:6" x14ac:dyDescent="0.35">
      <c r="A636">
        <v>20</v>
      </c>
      <c r="B636" s="16">
        <f>ROUND(Nevada!$A$29,0)</f>
        <v>1815</v>
      </c>
      <c r="C636">
        <f>IF(Calculator!$A$4&lt;=Calculation!B636,1,0)</f>
        <v>1</v>
      </c>
      <c r="D636">
        <f>IF(Calculator!$C$4=Calculation!A636,1,0)</f>
        <v>0</v>
      </c>
      <c r="E636">
        <f t="shared" si="19"/>
        <v>1</v>
      </c>
      <c r="F636" s="16">
        <f>Nevada!AO29</f>
        <v>1062.7096683673469</v>
      </c>
    </row>
    <row r="637" spans="1:6" x14ac:dyDescent="0.35">
      <c r="A637">
        <v>20</v>
      </c>
      <c r="B637" s="16">
        <f>ROUND(Nevada!$A$30,0)</f>
        <v>1849</v>
      </c>
      <c r="C637">
        <f>IF(Calculator!$A$4&lt;=Calculation!B637,1,0)</f>
        <v>1</v>
      </c>
      <c r="D637">
        <f>IF(Calculator!$C$4=Calculation!A637,1,0)</f>
        <v>0</v>
      </c>
      <c r="E637">
        <f t="shared" si="19"/>
        <v>1</v>
      </c>
      <c r="F637" s="16">
        <f>Nevada!AO30</f>
        <v>1095.8599170918369</v>
      </c>
    </row>
    <row r="638" spans="1:6" x14ac:dyDescent="0.35">
      <c r="A638">
        <v>20</v>
      </c>
      <c r="B638" s="16">
        <f>ROUND(Nevada!$A$31,0)</f>
        <v>1883</v>
      </c>
      <c r="C638">
        <f>IF(Calculator!$A$4&lt;=Calculation!B638,1,0)</f>
        <v>1</v>
      </c>
      <c r="D638">
        <f>IF(Calculator!$C$4=Calculation!A638,1,0)</f>
        <v>0</v>
      </c>
      <c r="E638">
        <f t="shared" si="19"/>
        <v>1</v>
      </c>
      <c r="F638" s="16">
        <f>Nevada!AO31</f>
        <v>1129.5000000000005</v>
      </c>
    </row>
    <row r="639" spans="1:6" x14ac:dyDescent="0.35">
      <c r="A639">
        <v>20</v>
      </c>
      <c r="B639" s="16">
        <v>6000</v>
      </c>
      <c r="C639">
        <f>IF(Calculator!$A$4&lt;=Calculation!B639,1,0)</f>
        <v>1</v>
      </c>
      <c r="D639">
        <f>IF(Calculator!$C$4=Calculation!A639,1,0)</f>
        <v>0</v>
      </c>
      <c r="E639">
        <f t="shared" si="19"/>
        <v>1</v>
      </c>
      <c r="F639" s="16">
        <f>IF(Calculator!$A$4&lt;=6000, Calculator!$A$4*Percentages!$U$3,6000*Percentages!$U$3)</f>
        <v>0</v>
      </c>
    </row>
    <row r="640" spans="1:6" x14ac:dyDescent="0.35">
      <c r="A640">
        <v>20</v>
      </c>
      <c r="B640" s="16">
        <v>10000</v>
      </c>
      <c r="C640">
        <f>IF(Calculator!$A$4&lt;=Calculation!B640,1,0)</f>
        <v>1</v>
      </c>
      <c r="D640">
        <f>IF(Calculator!$C$4=Calculation!A640,1,0)</f>
        <v>0</v>
      </c>
      <c r="E640">
        <f t="shared" si="19"/>
        <v>1</v>
      </c>
      <c r="F640" s="16">
        <f>IF(Calculator!$A$4&lt;=10000,F639+((Calculator!$A$4-6000)*Percentages!$U$4),F639+((10000-6000)*Percentages!$U$4))</f>
        <v>-1800.0000000000009</v>
      </c>
    </row>
    <row r="641" spans="1:6" x14ac:dyDescent="0.35">
      <c r="A641">
        <v>20</v>
      </c>
      <c r="B641" s="16">
        <v>1000000000</v>
      </c>
      <c r="C641">
        <f>IF(Calculator!$A$4&lt;=Calculation!B641,1,0)</f>
        <v>1</v>
      </c>
      <c r="D641">
        <f>IF(Calculator!$C$4=Calculation!A641,1,0)</f>
        <v>0</v>
      </c>
      <c r="E641">
        <f t="shared" si="19"/>
        <v>1</v>
      </c>
      <c r="F641" s="16">
        <f>F640+((Calculator!$A$4-10000)*Percentages!$U$5)</f>
        <v>-3300.0000000000018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50"/>
  <sheetViews>
    <sheetView tabSelected="1" view="pageLayout" zoomScaleNormal="100" workbookViewId="0"/>
  </sheetViews>
  <sheetFormatPr defaultColWidth="9.1796875" defaultRowHeight="14.5" x14ac:dyDescent="0.35"/>
  <cols>
    <col min="1" max="1" width="9.7265625" style="12" customWidth="1"/>
    <col min="2" max="16384" width="9.1796875" style="6"/>
  </cols>
  <sheetData>
    <row r="1" spans="1:41" s="14" customFormat="1" ht="14.25" customHeight="1" x14ac:dyDescent="0.35">
      <c r="A1" s="13"/>
      <c r="B1" s="40" t="s">
        <v>0</v>
      </c>
      <c r="C1" s="40"/>
      <c r="D1" s="40" t="s">
        <v>1</v>
      </c>
      <c r="E1" s="40"/>
      <c r="F1" s="40" t="s">
        <v>2</v>
      </c>
      <c r="G1" s="40"/>
      <c r="H1" s="40" t="s">
        <v>3</v>
      </c>
      <c r="I1" s="40"/>
      <c r="J1" s="40" t="s">
        <v>4</v>
      </c>
      <c r="K1" s="40"/>
      <c r="L1" s="40" t="s">
        <v>30</v>
      </c>
      <c r="M1" s="40"/>
      <c r="N1" s="40" t="s">
        <v>31</v>
      </c>
      <c r="O1" s="40"/>
      <c r="P1" s="40" t="s">
        <v>32</v>
      </c>
      <c r="Q1" s="40"/>
      <c r="R1" s="40" t="s">
        <v>33</v>
      </c>
      <c r="S1" s="40"/>
      <c r="T1" s="40" t="s">
        <v>34</v>
      </c>
      <c r="U1" s="40"/>
      <c r="V1" s="40" t="s">
        <v>46</v>
      </c>
      <c r="W1" s="40"/>
      <c r="X1" s="40" t="s">
        <v>47</v>
      </c>
      <c r="Y1" s="40"/>
      <c r="Z1" s="40" t="s">
        <v>48</v>
      </c>
      <c r="AA1" s="40"/>
      <c r="AB1" s="40" t="s">
        <v>49</v>
      </c>
      <c r="AC1" s="40"/>
      <c r="AD1" s="40" t="s">
        <v>50</v>
      </c>
      <c r="AE1" s="40"/>
      <c r="AF1" s="40" t="s">
        <v>51</v>
      </c>
      <c r="AG1" s="40"/>
      <c r="AH1" s="40" t="s">
        <v>52</v>
      </c>
      <c r="AI1" s="40"/>
      <c r="AJ1" s="40" t="s">
        <v>53</v>
      </c>
      <c r="AK1" s="40"/>
      <c r="AL1" s="40" t="s">
        <v>54</v>
      </c>
      <c r="AM1" s="40"/>
      <c r="AN1" s="40" t="s">
        <v>55</v>
      </c>
      <c r="AO1" s="40"/>
    </row>
    <row r="2" spans="1:41" s="15" customFormat="1" ht="43.5" x14ac:dyDescent="0.35">
      <c r="A2" s="13" t="s">
        <v>5</v>
      </c>
      <c r="B2" s="17" t="s">
        <v>6</v>
      </c>
      <c r="C2" s="17" t="s">
        <v>7</v>
      </c>
      <c r="D2" s="17" t="s">
        <v>6</v>
      </c>
      <c r="E2" s="17" t="s">
        <v>8</v>
      </c>
      <c r="F2" s="17" t="s">
        <v>6</v>
      </c>
      <c r="G2" s="17" t="s">
        <v>8</v>
      </c>
      <c r="H2" s="17" t="s">
        <v>6</v>
      </c>
      <c r="I2" s="17" t="s">
        <v>8</v>
      </c>
      <c r="J2" s="17" t="s">
        <v>6</v>
      </c>
      <c r="K2" s="17" t="s">
        <v>8</v>
      </c>
      <c r="L2" s="17" t="s">
        <v>6</v>
      </c>
      <c r="M2" s="17" t="s">
        <v>7</v>
      </c>
      <c r="N2" s="17" t="s">
        <v>6</v>
      </c>
      <c r="O2" s="17" t="s">
        <v>8</v>
      </c>
      <c r="P2" s="17" t="s">
        <v>6</v>
      </c>
      <c r="Q2" s="17" t="s">
        <v>8</v>
      </c>
      <c r="R2" s="17" t="s">
        <v>6</v>
      </c>
      <c r="S2" s="17" t="s">
        <v>8</v>
      </c>
      <c r="T2" s="17" t="s">
        <v>6</v>
      </c>
      <c r="U2" s="17" t="s">
        <v>8</v>
      </c>
      <c r="V2" s="17" t="s">
        <v>6</v>
      </c>
      <c r="W2" s="17" t="s">
        <v>8</v>
      </c>
      <c r="X2" s="17" t="s">
        <v>6</v>
      </c>
      <c r="Y2" s="17" t="s">
        <v>8</v>
      </c>
      <c r="Z2" s="17" t="s">
        <v>6</v>
      </c>
      <c r="AA2" s="17" t="s">
        <v>8</v>
      </c>
      <c r="AB2" s="17" t="s">
        <v>6</v>
      </c>
      <c r="AC2" s="17" t="s">
        <v>8</v>
      </c>
      <c r="AD2" s="17" t="s">
        <v>6</v>
      </c>
      <c r="AE2" s="17" t="s">
        <v>8</v>
      </c>
      <c r="AF2" s="17" t="s">
        <v>6</v>
      </c>
      <c r="AG2" s="17" t="s">
        <v>8</v>
      </c>
      <c r="AH2" s="17" t="s">
        <v>6</v>
      </c>
      <c r="AI2" s="17" t="s">
        <v>8</v>
      </c>
      <c r="AJ2" s="17" t="s">
        <v>6</v>
      </c>
      <c r="AK2" s="17" t="s">
        <v>8</v>
      </c>
      <c r="AL2" s="17" t="s">
        <v>6</v>
      </c>
      <c r="AM2" s="17" t="s">
        <v>8</v>
      </c>
      <c r="AN2" s="17" t="s">
        <v>6</v>
      </c>
      <c r="AO2" s="17" t="s">
        <v>8</v>
      </c>
    </row>
    <row r="3" spans="1:41" s="9" customFormat="1" ht="14.25" customHeight="1" x14ac:dyDescent="0.35">
      <c r="A3" s="10">
        <f>D41*0.75</f>
        <v>941.25</v>
      </c>
      <c r="B3" s="11">
        <f>C3/$A3</f>
        <v>0.1056</v>
      </c>
      <c r="C3" s="10">
        <f>$A3*B$31*0.66</f>
        <v>99.396000000000001</v>
      </c>
      <c r="D3" s="11">
        <f>E3/$A3</f>
        <v>0.1452</v>
      </c>
      <c r="E3" s="10">
        <f>$A3*D$31*0.66</f>
        <v>136.6695</v>
      </c>
      <c r="F3" s="11">
        <f>G3/$A3</f>
        <v>0.17160000000000003</v>
      </c>
      <c r="G3" s="10">
        <f>$A3*F$31*0.66</f>
        <v>161.51850000000002</v>
      </c>
      <c r="H3" s="11">
        <f>I3/$A3</f>
        <v>0.18480000000000002</v>
      </c>
      <c r="I3" s="10">
        <f>$A3*H$31*0.66</f>
        <v>173.94300000000001</v>
      </c>
      <c r="J3" s="11">
        <f>K3/$A3</f>
        <v>0.19800000000000001</v>
      </c>
      <c r="K3" s="10">
        <f>$A3*J$31*0.66</f>
        <v>186.36750000000001</v>
      </c>
      <c r="L3" s="11">
        <f>M3/$A3</f>
        <v>0.2112</v>
      </c>
      <c r="M3" s="10">
        <f>$A3*L$31*0.66</f>
        <v>198.792</v>
      </c>
      <c r="N3" s="11">
        <f>O3/$A3</f>
        <v>0.22440000000000002</v>
      </c>
      <c r="O3" s="10">
        <f>$A3*N$31*0.66</f>
        <v>211.21650000000002</v>
      </c>
      <c r="P3" s="11">
        <f>Q3/$A3</f>
        <v>0.23760000000000003</v>
      </c>
      <c r="Q3" s="10">
        <f>$A3*P$31*0.66</f>
        <v>223.64100000000002</v>
      </c>
      <c r="R3" s="11">
        <f>S3/$A3</f>
        <v>0.25080000000000002</v>
      </c>
      <c r="S3" s="10">
        <f>$A3*R$31*0.66</f>
        <v>236.06550000000004</v>
      </c>
      <c r="T3" s="11">
        <f>U3/$A3</f>
        <v>0.26400000000000001</v>
      </c>
      <c r="U3" s="10">
        <f>$A3*T$31*0.66</f>
        <v>248.49000000000004</v>
      </c>
      <c r="V3" s="11">
        <f>W3/$A3</f>
        <v>0.27720000000000011</v>
      </c>
      <c r="W3" s="10">
        <f>$A3*V$31*0.66</f>
        <v>260.91450000000009</v>
      </c>
      <c r="X3" s="11">
        <f>Y3/$A3</f>
        <v>0.29040000000000005</v>
      </c>
      <c r="Y3" s="10">
        <f>$A3*X$31*0.66</f>
        <v>273.33900000000006</v>
      </c>
      <c r="Z3" s="11">
        <f>AA3/$A3</f>
        <v>0.30360000000000009</v>
      </c>
      <c r="AA3" s="10">
        <f>$A3*Z$31*0.66</f>
        <v>285.76350000000008</v>
      </c>
      <c r="AB3" s="11">
        <f>AC3/$A3</f>
        <v>0.31680000000000008</v>
      </c>
      <c r="AC3" s="10">
        <f>$A3*AB$31*0.66</f>
        <v>298.1880000000001</v>
      </c>
      <c r="AD3" s="11">
        <f>AE3/$A3</f>
        <v>0.33000000000000007</v>
      </c>
      <c r="AE3" s="10">
        <f>$A3*AD$31*0.66</f>
        <v>310.61250000000007</v>
      </c>
      <c r="AF3" s="11">
        <f>AG3/$A3</f>
        <v>0.34320000000000012</v>
      </c>
      <c r="AG3" s="10">
        <f>$A3*AF$31*0.66</f>
        <v>323.03700000000009</v>
      </c>
      <c r="AH3" s="11">
        <f>AI3/$A3</f>
        <v>0.35640000000000011</v>
      </c>
      <c r="AI3" s="10">
        <f>$A3*AH$31*0.66</f>
        <v>335.46150000000011</v>
      </c>
      <c r="AJ3" s="11">
        <f>AK3/$A3</f>
        <v>0.3696000000000001</v>
      </c>
      <c r="AK3" s="10">
        <f>$A3*AJ$31*0.66</f>
        <v>347.88600000000008</v>
      </c>
      <c r="AL3" s="11">
        <f>AM3/$A3</f>
        <v>0.3828000000000002</v>
      </c>
      <c r="AM3" s="10">
        <f>$A3*AL$31*0.66</f>
        <v>360.31050000000016</v>
      </c>
      <c r="AN3" s="11">
        <f>AO3/$A3</f>
        <v>0.39600000000000019</v>
      </c>
      <c r="AO3" s="10">
        <f>$A3*AN$31*0.66</f>
        <v>372.73500000000018</v>
      </c>
    </row>
    <row r="4" spans="1:41" s="9" customFormat="1" ht="14.25" customHeight="1" x14ac:dyDescent="0.35">
      <c r="A4" s="10">
        <f>A3+((A$31-A$3)/28)</f>
        <v>974.86607142857144</v>
      </c>
      <c r="B4" s="11">
        <f>B3+((B$31-B$3)/28)</f>
        <v>0.10754285714285715</v>
      </c>
      <c r="C4" s="10">
        <f>B4*$A4</f>
        <v>104.83988265306124</v>
      </c>
      <c r="D4" s="11">
        <f>D3+((D$31-D$3)/28)</f>
        <v>0.14787142857142857</v>
      </c>
      <c r="E4" s="10">
        <f>D4*$A4</f>
        <v>144.1548386479592</v>
      </c>
      <c r="F4" s="11">
        <f>F3+((F$31-F$3)/28)</f>
        <v>0.17475714285714289</v>
      </c>
      <c r="G4" s="10">
        <f>F4*$A4</f>
        <v>170.36480931122452</v>
      </c>
      <c r="H4" s="11">
        <f>H3+((H$31-H$3)/28)</f>
        <v>0.18820000000000003</v>
      </c>
      <c r="I4" s="10">
        <f>H4*$A4</f>
        <v>183.46979464285718</v>
      </c>
      <c r="J4" s="11">
        <f>J3+((J$31-J$3)/28)</f>
        <v>0.20164285714285715</v>
      </c>
      <c r="K4" s="10">
        <f>J4*$A4</f>
        <v>196.57477997448981</v>
      </c>
      <c r="L4" s="11">
        <f>L3+((L$31-L$3)/28)</f>
        <v>0.2150857142857143</v>
      </c>
      <c r="M4" s="10">
        <f>L4*$A4</f>
        <v>209.67976530612248</v>
      </c>
      <c r="N4" s="11">
        <f>N3+((N$31-N$3)/28)</f>
        <v>0.22852857142857144</v>
      </c>
      <c r="O4" s="10">
        <f>N4*$A4</f>
        <v>222.78475063775511</v>
      </c>
      <c r="P4" s="11">
        <f>P3+((P$31-P$3)/28)</f>
        <v>0.24197142857142862</v>
      </c>
      <c r="Q4" s="10">
        <f>P4*$A4</f>
        <v>235.8897359693878</v>
      </c>
      <c r="R4" s="11">
        <f>R3+((R$31-R$3)/28)</f>
        <v>0.25541428571428576</v>
      </c>
      <c r="S4" s="10">
        <f>R4*$A4</f>
        <v>248.99472130102046</v>
      </c>
      <c r="T4" s="11">
        <f>T3+((T$31-T$3)/28)</f>
        <v>0.26885714285714285</v>
      </c>
      <c r="U4" s="10">
        <f>T4*$A4</f>
        <v>262.09970663265307</v>
      </c>
      <c r="V4" s="11">
        <f>V3+((V$31-V$3)/28)</f>
        <v>0.28230000000000011</v>
      </c>
      <c r="W4" s="10">
        <f>V4*$A4</f>
        <v>275.20469196428581</v>
      </c>
      <c r="X4" s="11">
        <f>X3+((X$31-X$3)/28)</f>
        <v>0.2957428571428572</v>
      </c>
      <c r="Y4" s="10">
        <f>X4*$A4</f>
        <v>288.30967729591845</v>
      </c>
      <c r="Z4" s="11">
        <f>Z3+((Z$31-Z$3)/28)</f>
        <v>0.3091857142857144</v>
      </c>
      <c r="AA4" s="10">
        <f>Z4*$A4</f>
        <v>301.41466262755114</v>
      </c>
      <c r="AB4" s="11">
        <f>AB3+((AB$31-AB$3)/28)</f>
        <v>0.32262857142857149</v>
      </c>
      <c r="AC4" s="10">
        <f>AB4*$A4</f>
        <v>314.51964795918371</v>
      </c>
      <c r="AD4" s="11">
        <f>AD3+((AD$31-AD$3)/28)</f>
        <v>0.33607142857142863</v>
      </c>
      <c r="AE4" s="10">
        <f>AD4*$A4</f>
        <v>327.6246332908164</v>
      </c>
      <c r="AF4" s="11">
        <f>AF3+((AF$31-AF$3)/28)</f>
        <v>0.34951428571428583</v>
      </c>
      <c r="AG4" s="10">
        <f>AF4*$A4</f>
        <v>340.7296186224491</v>
      </c>
      <c r="AH4" s="11">
        <f>AH3+((AH$31-AH$3)/28)</f>
        <v>0.36295714285714298</v>
      </c>
      <c r="AI4" s="10">
        <f>AH4*$A4</f>
        <v>353.83460395408173</v>
      </c>
      <c r="AJ4" s="11">
        <f>AJ3+((AJ$31-AJ$3)/28)</f>
        <v>0.37640000000000012</v>
      </c>
      <c r="AK4" s="10">
        <f>AJ4*$A4</f>
        <v>366.93958928571442</v>
      </c>
      <c r="AL4" s="11">
        <f>AL3+((AL$31-AL$3)/28)</f>
        <v>0.38984285714285732</v>
      </c>
      <c r="AM4" s="10">
        <f>AL4*$A4</f>
        <v>380.04457461734711</v>
      </c>
      <c r="AN4" s="11">
        <f>AN3+((AN$31-AN$3)/28)</f>
        <v>0.40328571428571447</v>
      </c>
      <c r="AO4" s="10">
        <f>AN4*$A4</f>
        <v>393.1495599489798</v>
      </c>
    </row>
    <row r="5" spans="1:41" s="9" customFormat="1" ht="14.25" customHeight="1" x14ac:dyDescent="0.35">
      <c r="A5" s="10">
        <f t="shared" ref="A5:J20" si="0">A4+((A$31-A$3)/28)</f>
        <v>1008.4821428571429</v>
      </c>
      <c r="B5" s="11">
        <f t="shared" si="0"/>
        <v>0.1094857142857143</v>
      </c>
      <c r="C5" s="10">
        <f t="shared" ref="C5:K31" si="1">B5*$A5</f>
        <v>110.41438775510206</v>
      </c>
      <c r="D5" s="11">
        <f t="shared" si="0"/>
        <v>0.15054285714285714</v>
      </c>
      <c r="E5" s="10">
        <f t="shared" ref="E5:E30" si="2">D5*$A5</f>
        <v>151.8197831632653</v>
      </c>
      <c r="F5" s="11">
        <f t="shared" si="0"/>
        <v>0.17791428571428575</v>
      </c>
      <c r="G5" s="10">
        <f t="shared" ref="G5:G30" si="3">F5*$A5</f>
        <v>179.42338010204085</v>
      </c>
      <c r="H5" s="11">
        <f t="shared" si="0"/>
        <v>0.19160000000000005</v>
      </c>
      <c r="I5" s="10">
        <f t="shared" ref="I5:I30" si="4">H5*$A5</f>
        <v>193.22517857142861</v>
      </c>
      <c r="J5" s="11">
        <f t="shared" si="0"/>
        <v>0.20528571428571429</v>
      </c>
      <c r="K5" s="10">
        <f t="shared" ref="K5:K30" si="5">J5*$A5</f>
        <v>207.02697704081635</v>
      </c>
      <c r="L5" s="11">
        <f t="shared" ref="L5" si="6">L4+((L$31-L$3)/28)</f>
        <v>0.21897142857142859</v>
      </c>
      <c r="M5" s="10">
        <f t="shared" ref="M5:M31" si="7">L5*$A5</f>
        <v>220.82877551020411</v>
      </c>
      <c r="N5" s="11">
        <f t="shared" ref="N5" si="8">N4+((N$31-N$3)/28)</f>
        <v>0.23265714285714287</v>
      </c>
      <c r="O5" s="10">
        <f t="shared" ref="O5:O31" si="9">N5*$A5</f>
        <v>234.63057397959184</v>
      </c>
      <c r="P5" s="11">
        <f t="shared" ref="P5" si="10">P4+((P$31-P$3)/28)</f>
        <v>0.2463428571428572</v>
      </c>
      <c r="Q5" s="10">
        <f t="shared" ref="Q5:Q31" si="11">P5*$A5</f>
        <v>248.43237244897966</v>
      </c>
      <c r="R5" s="11">
        <f t="shared" ref="R5" si="12">R4+((R$31-R$3)/28)</f>
        <v>0.2600285714285715</v>
      </c>
      <c r="S5" s="10">
        <f t="shared" ref="S5:S31" si="13">R5*$A5</f>
        <v>262.2341709183674</v>
      </c>
      <c r="T5" s="11">
        <f t="shared" ref="T5:V5" si="14">T4+((T$31-T$3)/28)</f>
        <v>0.27371428571428569</v>
      </c>
      <c r="U5" s="10">
        <f t="shared" ref="U5:U31" si="15">T5*$A5</f>
        <v>276.03596938775507</v>
      </c>
      <c r="V5" s="11">
        <f t="shared" si="14"/>
        <v>0.2874000000000001</v>
      </c>
      <c r="W5" s="10">
        <f t="shared" ref="W5:AO31" si="16">V5*$A5</f>
        <v>289.83776785714298</v>
      </c>
      <c r="X5" s="11">
        <f t="shared" ref="X5" si="17">X4+((X$31-X$3)/28)</f>
        <v>0.30108571428571435</v>
      </c>
      <c r="Y5" s="10">
        <f t="shared" si="16"/>
        <v>303.63956632653066</v>
      </c>
      <c r="Z5" s="11">
        <f t="shared" ref="Z5" si="18">Z4+((Z$31-Z$3)/28)</f>
        <v>0.3147714285714287</v>
      </c>
      <c r="AA5" s="10">
        <f t="shared" si="16"/>
        <v>317.4413647959185</v>
      </c>
      <c r="AB5" s="11">
        <f t="shared" ref="AB5" si="19">AB4+((AB$31-AB$3)/28)</f>
        <v>0.32845714285714289</v>
      </c>
      <c r="AC5" s="10">
        <f t="shared" si="16"/>
        <v>331.24316326530618</v>
      </c>
      <c r="AD5" s="11">
        <f t="shared" ref="AD5" si="20">AD4+((AD$31-AD$3)/28)</f>
        <v>0.34214285714285719</v>
      </c>
      <c r="AE5" s="10">
        <f t="shared" si="16"/>
        <v>345.04496173469391</v>
      </c>
      <c r="AF5" s="11">
        <f t="shared" ref="AF5" si="21">AF4+((AF$31-AF$3)/28)</f>
        <v>0.35582857142857155</v>
      </c>
      <c r="AG5" s="10">
        <f t="shared" si="16"/>
        <v>358.84676020408176</v>
      </c>
      <c r="AH5" s="11">
        <f t="shared" ref="AH5" si="22">AH4+((AH$31-AH$3)/28)</f>
        <v>0.36951428571428585</v>
      </c>
      <c r="AI5" s="10">
        <f t="shared" si="16"/>
        <v>372.64855867346955</v>
      </c>
      <c r="AJ5" s="11">
        <f t="shared" ref="AJ5" si="23">AJ4+((AJ$31-AJ$3)/28)</f>
        <v>0.38320000000000015</v>
      </c>
      <c r="AK5" s="10">
        <f t="shared" si="16"/>
        <v>386.45035714285729</v>
      </c>
      <c r="AL5" s="11">
        <f t="shared" ref="AL5" si="24">AL4+((AL$31-AL$3)/28)</f>
        <v>0.39688571428571445</v>
      </c>
      <c r="AM5" s="10">
        <f t="shared" si="16"/>
        <v>400.25215561224508</v>
      </c>
      <c r="AN5" s="11">
        <f t="shared" ref="AN5" si="25">AN4+((AN$31-AN$3)/28)</f>
        <v>0.41057142857142875</v>
      </c>
      <c r="AO5" s="10">
        <f t="shared" si="16"/>
        <v>414.05395408163287</v>
      </c>
    </row>
    <row r="6" spans="1:41" s="9" customFormat="1" ht="14.25" customHeight="1" x14ac:dyDescent="0.35">
      <c r="A6" s="10">
        <f t="shared" si="0"/>
        <v>1042.0982142857142</v>
      </c>
      <c r="B6" s="11">
        <f t="shared" si="0"/>
        <v>0.11142857142857145</v>
      </c>
      <c r="C6" s="10">
        <f t="shared" si="1"/>
        <v>116.11951530612247</v>
      </c>
      <c r="D6" s="11">
        <f t="shared" si="0"/>
        <v>0.15321428571428572</v>
      </c>
      <c r="E6" s="10">
        <f t="shared" si="2"/>
        <v>159.66433354591837</v>
      </c>
      <c r="F6" s="11">
        <f t="shared" si="0"/>
        <v>0.18107142857142861</v>
      </c>
      <c r="G6" s="10">
        <f t="shared" si="3"/>
        <v>188.69421237244902</v>
      </c>
      <c r="H6" s="11">
        <f t="shared" si="0"/>
        <v>0.19500000000000006</v>
      </c>
      <c r="I6" s="10">
        <f t="shared" si="4"/>
        <v>203.20915178571434</v>
      </c>
      <c r="J6" s="11">
        <f t="shared" si="0"/>
        <v>0.20892857142857144</v>
      </c>
      <c r="K6" s="10">
        <f t="shared" si="5"/>
        <v>217.72409119897958</v>
      </c>
      <c r="L6" s="11">
        <f t="shared" ref="L6" si="26">L5+((L$31-L$3)/28)</f>
        <v>0.22285714285714289</v>
      </c>
      <c r="M6" s="10">
        <f t="shared" si="7"/>
        <v>232.23903061224493</v>
      </c>
      <c r="N6" s="11">
        <f t="shared" ref="N6" si="27">N5+((N$31-N$3)/28)</f>
        <v>0.23678571428571429</v>
      </c>
      <c r="O6" s="10">
        <f t="shared" si="9"/>
        <v>246.7539700255102</v>
      </c>
      <c r="P6" s="11">
        <f t="shared" ref="P6" si="28">P5+((P$31-P$3)/28)</f>
        <v>0.25071428571428578</v>
      </c>
      <c r="Q6" s="10">
        <f t="shared" si="11"/>
        <v>261.26890943877555</v>
      </c>
      <c r="R6" s="11">
        <f t="shared" ref="R6" si="29">R5+((R$31-R$3)/28)</f>
        <v>0.26464285714285724</v>
      </c>
      <c r="S6" s="10">
        <f t="shared" si="13"/>
        <v>275.78384885204088</v>
      </c>
      <c r="T6" s="11">
        <f t="shared" ref="T6:V6" si="30">T5+((T$31-T$3)/28)</f>
        <v>0.27857142857142853</v>
      </c>
      <c r="U6" s="10">
        <f t="shared" si="15"/>
        <v>290.29878826530603</v>
      </c>
      <c r="V6" s="11">
        <f t="shared" si="30"/>
        <v>0.29250000000000009</v>
      </c>
      <c r="W6" s="10">
        <f t="shared" si="16"/>
        <v>304.81372767857152</v>
      </c>
      <c r="X6" s="11">
        <f t="shared" ref="X6" si="31">X5+((X$31-X$3)/28)</f>
        <v>0.30642857142857149</v>
      </c>
      <c r="Y6" s="10">
        <f t="shared" si="16"/>
        <v>319.32866709183679</v>
      </c>
      <c r="Z6" s="11">
        <f t="shared" ref="Z6" si="32">Z5+((Z$31-Z$3)/28)</f>
        <v>0.32035714285714301</v>
      </c>
      <c r="AA6" s="10">
        <f t="shared" si="16"/>
        <v>333.84360650510217</v>
      </c>
      <c r="AB6" s="11">
        <f t="shared" ref="AB6" si="33">AB5+((AB$31-AB$3)/28)</f>
        <v>0.3342857142857143</v>
      </c>
      <c r="AC6" s="10">
        <f t="shared" si="16"/>
        <v>348.35854591836733</v>
      </c>
      <c r="AD6" s="11">
        <f t="shared" ref="AD6" si="34">AD5+((AD$31-AD$3)/28)</f>
        <v>0.34821428571428575</v>
      </c>
      <c r="AE6" s="10">
        <f t="shared" si="16"/>
        <v>362.87348533163265</v>
      </c>
      <c r="AF6" s="11">
        <f t="shared" ref="AF6" si="35">AF5+((AF$31-AF$3)/28)</f>
        <v>0.36214285714285727</v>
      </c>
      <c r="AG6" s="10">
        <f t="shared" si="16"/>
        <v>377.38842474489809</v>
      </c>
      <c r="AH6" s="11">
        <f t="shared" ref="AH6" si="36">AH5+((AH$31-AH$3)/28)</f>
        <v>0.37607142857142872</v>
      </c>
      <c r="AI6" s="10">
        <f t="shared" si="16"/>
        <v>391.90336415816341</v>
      </c>
      <c r="AJ6" s="11">
        <f t="shared" ref="AJ6" si="37">AJ5+((AJ$31-AJ$3)/28)</f>
        <v>0.39000000000000018</v>
      </c>
      <c r="AK6" s="10">
        <f t="shared" si="16"/>
        <v>406.41830357142874</v>
      </c>
      <c r="AL6" s="11">
        <f t="shared" ref="AL6" si="38">AL5+((AL$31-AL$3)/28)</f>
        <v>0.40392857142857158</v>
      </c>
      <c r="AM6" s="10">
        <f t="shared" si="16"/>
        <v>420.933242984694</v>
      </c>
      <c r="AN6" s="11">
        <f t="shared" ref="AN6" si="39">AN5+((AN$31-AN$3)/28)</f>
        <v>0.41785714285714304</v>
      </c>
      <c r="AO6" s="10">
        <f t="shared" si="16"/>
        <v>435.44818239795933</v>
      </c>
    </row>
    <row r="7" spans="1:41" s="9" customFormat="1" ht="14.25" customHeight="1" x14ac:dyDescent="0.35">
      <c r="A7" s="10">
        <f t="shared" si="0"/>
        <v>1075.7142857142856</v>
      </c>
      <c r="B7" s="11">
        <f t="shared" si="0"/>
        <v>0.1133714285714286</v>
      </c>
      <c r="C7" s="10">
        <f t="shared" si="1"/>
        <v>121.95526530612246</v>
      </c>
      <c r="D7" s="11">
        <f t="shared" si="0"/>
        <v>0.15588571428571429</v>
      </c>
      <c r="E7" s="10">
        <f t="shared" si="2"/>
        <v>167.68848979591834</v>
      </c>
      <c r="F7" s="11">
        <f t="shared" si="0"/>
        <v>0.18422857142857146</v>
      </c>
      <c r="G7" s="10">
        <f t="shared" si="3"/>
        <v>198.17730612244898</v>
      </c>
      <c r="H7" s="11">
        <f t="shared" si="0"/>
        <v>0.19840000000000008</v>
      </c>
      <c r="I7" s="10">
        <f t="shared" si="4"/>
        <v>213.42171428571433</v>
      </c>
      <c r="J7" s="11">
        <f t="shared" si="0"/>
        <v>0.21257142857142858</v>
      </c>
      <c r="K7" s="10">
        <f t="shared" si="5"/>
        <v>228.66612244897956</v>
      </c>
      <c r="L7" s="11">
        <f t="shared" ref="L7" si="40">L6+((L$31-L$3)/28)</f>
        <v>0.22674285714285719</v>
      </c>
      <c r="M7" s="10">
        <f t="shared" si="7"/>
        <v>243.91053061224491</v>
      </c>
      <c r="N7" s="11">
        <f t="shared" ref="N7" si="41">N6+((N$31-N$3)/28)</f>
        <v>0.24091428571428572</v>
      </c>
      <c r="O7" s="10">
        <f t="shared" si="9"/>
        <v>259.15493877551017</v>
      </c>
      <c r="P7" s="11">
        <f t="shared" ref="P7" si="42">P6+((P$31-P$3)/28)</f>
        <v>0.25508571428571436</v>
      </c>
      <c r="Q7" s="10">
        <f t="shared" si="11"/>
        <v>274.39934693877552</v>
      </c>
      <c r="R7" s="11">
        <f t="shared" ref="R7" si="43">R6+((R$31-R$3)/28)</f>
        <v>0.26925714285714297</v>
      </c>
      <c r="S7" s="10">
        <f t="shared" si="13"/>
        <v>289.64375510204087</v>
      </c>
      <c r="T7" s="11">
        <f t="shared" ref="T7:V7" si="44">T6+((T$31-T$3)/28)</f>
        <v>0.28342857142857136</v>
      </c>
      <c r="U7" s="10">
        <f t="shared" si="15"/>
        <v>304.88816326530599</v>
      </c>
      <c r="V7" s="11">
        <f t="shared" si="44"/>
        <v>0.29760000000000009</v>
      </c>
      <c r="W7" s="10">
        <f t="shared" si="16"/>
        <v>320.13257142857145</v>
      </c>
      <c r="X7" s="11">
        <f t="shared" ref="X7" si="45">X6+((X$31-X$3)/28)</f>
        <v>0.31177142857142864</v>
      </c>
      <c r="Y7" s="10">
        <f t="shared" si="16"/>
        <v>335.37697959183674</v>
      </c>
      <c r="Z7" s="11">
        <f t="shared" ref="Z7" si="46">Z6+((Z$31-Z$3)/28)</f>
        <v>0.32594285714285731</v>
      </c>
      <c r="AA7" s="10">
        <f t="shared" si="16"/>
        <v>350.62138775510215</v>
      </c>
      <c r="AB7" s="11">
        <f t="shared" ref="AB7" si="47">AB6+((AB$31-AB$3)/28)</f>
        <v>0.3401142857142857</v>
      </c>
      <c r="AC7" s="10">
        <f t="shared" si="16"/>
        <v>365.86579591836727</v>
      </c>
      <c r="AD7" s="11">
        <f t="shared" ref="AD7" si="48">AD6+((AD$31-AD$3)/28)</f>
        <v>0.35428571428571431</v>
      </c>
      <c r="AE7" s="10">
        <f t="shared" si="16"/>
        <v>381.11020408163262</v>
      </c>
      <c r="AF7" s="11">
        <f t="shared" ref="AF7" si="49">AF6+((AF$31-AF$3)/28)</f>
        <v>0.36845714285714298</v>
      </c>
      <c r="AG7" s="10">
        <f t="shared" si="16"/>
        <v>396.35461224489802</v>
      </c>
      <c r="AH7" s="11">
        <f t="shared" ref="AH7" si="50">AH6+((AH$31-AH$3)/28)</f>
        <v>0.3826285714285716</v>
      </c>
      <c r="AI7" s="10">
        <f t="shared" si="16"/>
        <v>411.59902040816337</v>
      </c>
      <c r="AJ7" s="11">
        <f t="shared" ref="AJ7" si="51">AJ6+((AJ$31-AJ$3)/28)</f>
        <v>0.39680000000000021</v>
      </c>
      <c r="AK7" s="10">
        <f t="shared" si="16"/>
        <v>426.84342857142872</v>
      </c>
      <c r="AL7" s="11">
        <f t="shared" ref="AL7" si="52">AL6+((AL$31-AL$3)/28)</f>
        <v>0.41097142857142871</v>
      </c>
      <c r="AM7" s="10">
        <f t="shared" si="16"/>
        <v>442.08783673469395</v>
      </c>
      <c r="AN7" s="11">
        <f t="shared" ref="AN7" si="53">AN6+((AN$31-AN$3)/28)</f>
        <v>0.42514285714285732</v>
      </c>
      <c r="AO7" s="10">
        <f t="shared" si="16"/>
        <v>457.3322448979593</v>
      </c>
    </row>
    <row r="8" spans="1:41" s="9" customFormat="1" ht="14.25" customHeight="1" x14ac:dyDescent="0.35">
      <c r="A8" s="10">
        <f t="shared" si="0"/>
        <v>1109.3303571428569</v>
      </c>
      <c r="B8" s="11">
        <f t="shared" si="0"/>
        <v>0.11531428571428574</v>
      </c>
      <c r="C8" s="10">
        <f t="shared" si="1"/>
        <v>127.92163775510204</v>
      </c>
      <c r="D8" s="11">
        <f t="shared" si="0"/>
        <v>0.15855714285714287</v>
      </c>
      <c r="E8" s="10">
        <f t="shared" si="2"/>
        <v>175.89225191326528</v>
      </c>
      <c r="F8" s="11">
        <f t="shared" si="0"/>
        <v>0.18738571428571432</v>
      </c>
      <c r="G8" s="10">
        <f t="shared" si="3"/>
        <v>207.87266135204081</v>
      </c>
      <c r="H8" s="11">
        <f t="shared" si="0"/>
        <v>0.20180000000000009</v>
      </c>
      <c r="I8" s="10">
        <f t="shared" si="4"/>
        <v>223.86286607142861</v>
      </c>
      <c r="J8" s="11">
        <f t="shared" si="0"/>
        <v>0.21621428571428572</v>
      </c>
      <c r="K8" s="10">
        <f t="shared" si="5"/>
        <v>239.85307079081628</v>
      </c>
      <c r="L8" s="11">
        <f t="shared" ref="L8" si="54">L7+((L$31-L$3)/28)</f>
        <v>0.23062857142857149</v>
      </c>
      <c r="M8" s="10">
        <f t="shared" si="7"/>
        <v>255.84327551020408</v>
      </c>
      <c r="N8" s="11">
        <f t="shared" ref="N8" si="55">N7+((N$31-N$3)/28)</f>
        <v>0.24504285714285715</v>
      </c>
      <c r="O8" s="10">
        <f t="shared" si="9"/>
        <v>271.83348022959177</v>
      </c>
      <c r="P8" s="11">
        <f t="shared" ref="P8" si="56">P7+((P$31-P$3)/28)</f>
        <v>0.25945714285714294</v>
      </c>
      <c r="Q8" s="10">
        <f t="shared" si="11"/>
        <v>287.82368494897963</v>
      </c>
      <c r="R8" s="11">
        <f t="shared" ref="R8" si="57">R7+((R$31-R$3)/28)</f>
        <v>0.27387142857142871</v>
      </c>
      <c r="S8" s="10">
        <f t="shared" si="13"/>
        <v>303.81388966836744</v>
      </c>
      <c r="T8" s="11">
        <f t="shared" ref="T8:V8" si="58">T7+((T$31-T$3)/28)</f>
        <v>0.2882857142857142</v>
      </c>
      <c r="U8" s="10">
        <f t="shared" si="15"/>
        <v>319.80409438775496</v>
      </c>
      <c r="V8" s="11">
        <f t="shared" si="58"/>
        <v>0.30270000000000008</v>
      </c>
      <c r="W8" s="10">
        <f t="shared" si="16"/>
        <v>335.79429910714288</v>
      </c>
      <c r="X8" s="11">
        <f t="shared" ref="X8" si="59">X7+((X$31-X$3)/28)</f>
        <v>0.31711428571428579</v>
      </c>
      <c r="Y8" s="10">
        <f t="shared" si="16"/>
        <v>351.78450382653062</v>
      </c>
      <c r="Z8" s="11">
        <f t="shared" ref="Z8" si="60">Z7+((Z$31-Z$3)/28)</f>
        <v>0.33152857142857162</v>
      </c>
      <c r="AA8" s="10">
        <f t="shared" si="16"/>
        <v>367.77470854591849</v>
      </c>
      <c r="AB8" s="11">
        <f t="shared" ref="AB8" si="61">AB7+((AB$31-AB$3)/28)</f>
        <v>0.34594285714285711</v>
      </c>
      <c r="AC8" s="10">
        <f t="shared" si="16"/>
        <v>383.76491326530601</v>
      </c>
      <c r="AD8" s="11">
        <f t="shared" ref="AD8" si="62">AD7+((AD$31-AD$3)/28)</f>
        <v>0.36035714285714288</v>
      </c>
      <c r="AE8" s="10">
        <f t="shared" si="16"/>
        <v>399.75511798469381</v>
      </c>
      <c r="AF8" s="11">
        <f t="shared" ref="AF8" si="63">AF7+((AF$31-AF$3)/28)</f>
        <v>0.3747714285714287</v>
      </c>
      <c r="AG8" s="10">
        <f t="shared" si="16"/>
        <v>415.74532270408167</v>
      </c>
      <c r="AH8" s="11">
        <f t="shared" ref="AH8" si="64">AH7+((AH$31-AH$3)/28)</f>
        <v>0.38918571428571447</v>
      </c>
      <c r="AI8" s="10">
        <f t="shared" si="16"/>
        <v>431.73552742346948</v>
      </c>
      <c r="AJ8" s="11">
        <f t="shared" ref="AJ8" si="65">AJ7+((AJ$31-AJ$3)/28)</f>
        <v>0.40360000000000024</v>
      </c>
      <c r="AK8" s="10">
        <f t="shared" si="16"/>
        <v>447.72573214285728</v>
      </c>
      <c r="AL8" s="11">
        <f t="shared" ref="AL8" si="66">AL7+((AL$31-AL$3)/28)</f>
        <v>0.41801428571428584</v>
      </c>
      <c r="AM8" s="10">
        <f t="shared" si="16"/>
        <v>463.71593686224492</v>
      </c>
      <c r="AN8" s="11">
        <f t="shared" ref="AN8" si="67">AN7+((AN$31-AN$3)/28)</f>
        <v>0.43242857142857161</v>
      </c>
      <c r="AO8" s="10">
        <f t="shared" si="16"/>
        <v>479.70614158163272</v>
      </c>
    </row>
    <row r="9" spans="1:41" s="9" customFormat="1" ht="14.25" customHeight="1" x14ac:dyDescent="0.35">
      <c r="A9" s="10">
        <f t="shared" si="0"/>
        <v>1142.9464285714282</v>
      </c>
      <c r="B9" s="11">
        <f t="shared" si="0"/>
        <v>0.11725714285714289</v>
      </c>
      <c r="C9" s="10">
        <f t="shared" si="1"/>
        <v>134.01863265306122</v>
      </c>
      <c r="D9" s="11">
        <f t="shared" si="0"/>
        <v>0.16122857142857144</v>
      </c>
      <c r="E9" s="10">
        <f t="shared" si="2"/>
        <v>184.27561989795913</v>
      </c>
      <c r="F9" s="11">
        <f t="shared" si="0"/>
        <v>0.19054285714285718</v>
      </c>
      <c r="G9" s="10">
        <f t="shared" si="3"/>
        <v>217.78027806122446</v>
      </c>
      <c r="H9" s="11">
        <f t="shared" si="0"/>
        <v>0.2052000000000001</v>
      </c>
      <c r="I9" s="10">
        <f t="shared" si="4"/>
        <v>234.53260714285719</v>
      </c>
      <c r="J9" s="11">
        <f t="shared" si="0"/>
        <v>0.21985714285714286</v>
      </c>
      <c r="K9" s="10">
        <f t="shared" si="5"/>
        <v>251.28493622448971</v>
      </c>
      <c r="L9" s="11">
        <f t="shared" ref="L9" si="68">L8+((L$31-L$3)/28)</f>
        <v>0.23451428571428579</v>
      </c>
      <c r="M9" s="10">
        <f t="shared" si="7"/>
        <v>268.03726530612244</v>
      </c>
      <c r="N9" s="11">
        <f t="shared" ref="N9" si="69">N8+((N$31-N$3)/28)</f>
        <v>0.24917142857142857</v>
      </c>
      <c r="O9" s="10">
        <f t="shared" si="9"/>
        <v>284.78959438775502</v>
      </c>
      <c r="P9" s="11">
        <f t="shared" ref="P9" si="70">P8+((P$31-P$3)/28)</f>
        <v>0.26382857142857152</v>
      </c>
      <c r="Q9" s="10">
        <f t="shared" si="11"/>
        <v>301.54192346938777</v>
      </c>
      <c r="R9" s="11">
        <f t="shared" ref="R9" si="71">R8+((R$31-R$3)/28)</f>
        <v>0.27848571428571445</v>
      </c>
      <c r="S9" s="10">
        <f t="shared" si="13"/>
        <v>318.29425255102052</v>
      </c>
      <c r="T9" s="11">
        <f t="shared" ref="T9:V9" si="72">T8+((T$31-T$3)/28)</f>
        <v>0.29314285714285704</v>
      </c>
      <c r="U9" s="10">
        <f t="shared" si="15"/>
        <v>335.04658163265282</v>
      </c>
      <c r="V9" s="11">
        <f t="shared" si="72"/>
        <v>0.30780000000000007</v>
      </c>
      <c r="W9" s="10">
        <f t="shared" si="16"/>
        <v>351.79891071428568</v>
      </c>
      <c r="X9" s="11">
        <f t="shared" ref="X9" si="73">X8+((X$31-X$3)/28)</f>
        <v>0.32245714285714294</v>
      </c>
      <c r="Y9" s="10">
        <f t="shared" si="16"/>
        <v>368.55123979591838</v>
      </c>
      <c r="Z9" s="11">
        <f t="shared" ref="Z9" si="74">Z8+((Z$31-Z$3)/28)</f>
        <v>0.33711428571428592</v>
      </c>
      <c r="AA9" s="10">
        <f t="shared" si="16"/>
        <v>385.30356887755113</v>
      </c>
      <c r="AB9" s="11">
        <f t="shared" ref="AB9" si="75">AB8+((AB$31-AB$3)/28)</f>
        <v>0.35177142857142851</v>
      </c>
      <c r="AC9" s="10">
        <f t="shared" si="16"/>
        <v>402.05589795918348</v>
      </c>
      <c r="AD9" s="11">
        <f t="shared" ref="AD9" si="76">AD8+((AD$31-AD$3)/28)</f>
        <v>0.36642857142857144</v>
      </c>
      <c r="AE9" s="10">
        <f t="shared" si="16"/>
        <v>418.80822704081618</v>
      </c>
      <c r="AF9" s="11">
        <f t="shared" ref="AF9" si="77">AF8+((AF$31-AF$3)/28)</f>
        <v>0.38108571428571442</v>
      </c>
      <c r="AG9" s="10">
        <f t="shared" si="16"/>
        <v>435.56055612244899</v>
      </c>
      <c r="AH9" s="11">
        <f t="shared" ref="AH9" si="78">AH8+((AH$31-AH$3)/28)</f>
        <v>0.39574285714285734</v>
      </c>
      <c r="AI9" s="10">
        <f t="shared" si="16"/>
        <v>452.31288520408174</v>
      </c>
      <c r="AJ9" s="11">
        <f t="shared" ref="AJ9" si="79">AJ8+((AJ$31-AJ$3)/28)</f>
        <v>0.41040000000000026</v>
      </c>
      <c r="AK9" s="10">
        <f t="shared" si="16"/>
        <v>469.06521428571443</v>
      </c>
      <c r="AL9" s="11">
        <f t="shared" ref="AL9" si="80">AL8+((AL$31-AL$3)/28)</f>
        <v>0.42505714285714297</v>
      </c>
      <c r="AM9" s="10">
        <f t="shared" si="16"/>
        <v>485.8175433673469</v>
      </c>
      <c r="AN9" s="11">
        <f t="shared" ref="AN9" si="81">AN8+((AN$31-AN$3)/28)</f>
        <v>0.43971428571428589</v>
      </c>
      <c r="AO9" s="10">
        <f t="shared" si="16"/>
        <v>502.56987244897965</v>
      </c>
    </row>
    <row r="10" spans="1:41" s="9" customFormat="1" ht="14.25" customHeight="1" x14ac:dyDescent="0.35">
      <c r="A10" s="10">
        <f t="shared" si="0"/>
        <v>1176.5624999999995</v>
      </c>
      <c r="B10" s="11">
        <f t="shared" si="0"/>
        <v>0.11920000000000004</v>
      </c>
      <c r="C10" s="10">
        <f t="shared" si="1"/>
        <v>140.24625</v>
      </c>
      <c r="D10" s="11">
        <f t="shared" si="0"/>
        <v>0.16390000000000002</v>
      </c>
      <c r="E10" s="10">
        <f t="shared" si="2"/>
        <v>192.83859374999994</v>
      </c>
      <c r="F10" s="11">
        <f t="shared" si="0"/>
        <v>0.19370000000000004</v>
      </c>
      <c r="G10" s="10">
        <f t="shared" si="3"/>
        <v>227.90015624999995</v>
      </c>
      <c r="H10" s="11">
        <f t="shared" si="0"/>
        <v>0.20860000000000012</v>
      </c>
      <c r="I10" s="10">
        <f t="shared" si="4"/>
        <v>245.43093750000006</v>
      </c>
      <c r="J10" s="11">
        <f t="shared" si="0"/>
        <v>0.2235</v>
      </c>
      <c r="K10" s="10">
        <f t="shared" si="5"/>
        <v>262.96171874999987</v>
      </c>
      <c r="L10" s="11">
        <f t="shared" ref="L10" si="82">L9+((L$31-L$3)/28)</f>
        <v>0.23840000000000008</v>
      </c>
      <c r="M10" s="10">
        <f t="shared" si="7"/>
        <v>280.49250000000001</v>
      </c>
      <c r="N10" s="11">
        <f t="shared" ref="N10" si="83">N9+((N$31-N$3)/28)</f>
        <v>0.25330000000000003</v>
      </c>
      <c r="O10" s="10">
        <f t="shared" si="9"/>
        <v>298.02328124999991</v>
      </c>
      <c r="P10" s="11">
        <f t="shared" ref="P10" si="84">P9+((P$31-P$3)/28)</f>
        <v>0.2682000000000001</v>
      </c>
      <c r="Q10" s="10">
        <f t="shared" si="11"/>
        <v>315.55406249999999</v>
      </c>
      <c r="R10" s="11">
        <f t="shared" ref="R10" si="85">R9+((R$31-R$3)/28)</f>
        <v>0.28310000000000018</v>
      </c>
      <c r="S10" s="10">
        <f t="shared" si="13"/>
        <v>333.08484375000006</v>
      </c>
      <c r="T10" s="11">
        <f t="shared" ref="T10:V10" si="86">T9+((T$31-T$3)/28)</f>
        <v>0.29799999999999988</v>
      </c>
      <c r="U10" s="10">
        <f t="shared" si="15"/>
        <v>350.61562499999974</v>
      </c>
      <c r="V10" s="11">
        <f t="shared" si="86"/>
        <v>0.31290000000000007</v>
      </c>
      <c r="W10" s="10">
        <f t="shared" si="16"/>
        <v>368.14640624999993</v>
      </c>
      <c r="X10" s="11">
        <f t="shared" ref="X10" si="87">X9+((X$31-X$3)/28)</f>
        <v>0.32780000000000009</v>
      </c>
      <c r="Y10" s="10">
        <f t="shared" si="16"/>
        <v>385.67718749999995</v>
      </c>
      <c r="Z10" s="11">
        <f t="shared" ref="Z10" si="88">Z9+((Z$31-Z$3)/28)</f>
        <v>0.34270000000000023</v>
      </c>
      <c r="AA10" s="10">
        <f t="shared" si="16"/>
        <v>403.20796875000013</v>
      </c>
      <c r="AB10" s="11">
        <f t="shared" ref="AB10" si="89">AB9+((AB$31-AB$3)/28)</f>
        <v>0.35759999999999992</v>
      </c>
      <c r="AC10" s="10">
        <f t="shared" si="16"/>
        <v>420.73874999999975</v>
      </c>
      <c r="AD10" s="11">
        <f t="shared" ref="AD10" si="90">AD9+((AD$31-AD$3)/28)</f>
        <v>0.3725</v>
      </c>
      <c r="AE10" s="10">
        <f t="shared" si="16"/>
        <v>438.26953124999983</v>
      </c>
      <c r="AF10" s="11">
        <f t="shared" ref="AF10" si="91">AF9+((AF$31-AF$3)/28)</f>
        <v>0.38740000000000013</v>
      </c>
      <c r="AG10" s="10">
        <f t="shared" si="16"/>
        <v>455.80031249999996</v>
      </c>
      <c r="AH10" s="11">
        <f t="shared" ref="AH10" si="92">AH9+((AH$31-AH$3)/28)</f>
        <v>0.40230000000000021</v>
      </c>
      <c r="AI10" s="10">
        <f t="shared" si="16"/>
        <v>473.33109375000009</v>
      </c>
      <c r="AJ10" s="11">
        <f t="shared" ref="AJ10" si="93">AJ9+((AJ$31-AJ$3)/28)</f>
        <v>0.41720000000000029</v>
      </c>
      <c r="AK10" s="10">
        <f t="shared" si="16"/>
        <v>490.86187500000017</v>
      </c>
      <c r="AL10" s="11">
        <f t="shared" ref="AL10" si="94">AL9+((AL$31-AL$3)/28)</f>
        <v>0.4321000000000001</v>
      </c>
      <c r="AM10" s="10">
        <f t="shared" si="16"/>
        <v>508.3926562499999</v>
      </c>
      <c r="AN10" s="11">
        <f t="shared" ref="AN10" si="95">AN9+((AN$31-AN$3)/28)</f>
        <v>0.44700000000000017</v>
      </c>
      <c r="AO10" s="10">
        <f t="shared" si="16"/>
        <v>525.92343749999998</v>
      </c>
    </row>
    <row r="11" spans="1:41" s="9" customFormat="1" ht="14.25" customHeight="1" x14ac:dyDescent="0.35">
      <c r="A11" s="10">
        <f t="shared" si="0"/>
        <v>1210.1785714285709</v>
      </c>
      <c r="B11" s="11">
        <f t="shared" si="0"/>
        <v>0.12114285714285719</v>
      </c>
      <c r="C11" s="10">
        <f t="shared" si="1"/>
        <v>146.60448979591837</v>
      </c>
      <c r="D11" s="11">
        <f t="shared" si="0"/>
        <v>0.16657142857142859</v>
      </c>
      <c r="E11" s="10">
        <f t="shared" si="2"/>
        <v>201.58117346938769</v>
      </c>
      <c r="F11" s="11">
        <f t="shared" si="0"/>
        <v>0.1968571428571429</v>
      </c>
      <c r="G11" s="10">
        <f t="shared" si="3"/>
        <v>238.2322959183673</v>
      </c>
      <c r="H11" s="11">
        <f t="shared" si="0"/>
        <v>0.21200000000000013</v>
      </c>
      <c r="I11" s="10">
        <f t="shared" si="4"/>
        <v>256.55785714285719</v>
      </c>
      <c r="J11" s="11">
        <f t="shared" si="0"/>
        <v>0.22714285714285715</v>
      </c>
      <c r="K11" s="10">
        <f t="shared" si="5"/>
        <v>274.88341836734679</v>
      </c>
      <c r="L11" s="11">
        <f t="shared" ref="L11" si="96">L10+((L$31-L$3)/28)</f>
        <v>0.24228571428571438</v>
      </c>
      <c r="M11" s="10">
        <f t="shared" si="7"/>
        <v>293.20897959183674</v>
      </c>
      <c r="N11" s="11">
        <f t="shared" ref="N11" si="97">N10+((N$31-N$3)/28)</f>
        <v>0.25742857142857145</v>
      </c>
      <c r="O11" s="10">
        <f t="shared" si="9"/>
        <v>311.5345408163264</v>
      </c>
      <c r="P11" s="11">
        <f t="shared" ref="P11" si="98">P10+((P$31-P$3)/28)</f>
        <v>0.27257142857142869</v>
      </c>
      <c r="Q11" s="10">
        <f t="shared" si="11"/>
        <v>329.86010204081634</v>
      </c>
      <c r="R11" s="11">
        <f t="shared" ref="R11" si="99">R10+((R$31-R$3)/28)</f>
        <v>0.28771428571428592</v>
      </c>
      <c r="S11" s="10">
        <f t="shared" si="13"/>
        <v>348.18566326530623</v>
      </c>
      <c r="T11" s="11">
        <f t="shared" ref="T11:V11" si="100">T10+((T$31-T$3)/28)</f>
        <v>0.30285714285714271</v>
      </c>
      <c r="U11" s="10">
        <f t="shared" si="15"/>
        <v>366.51122448979555</v>
      </c>
      <c r="V11" s="11">
        <f t="shared" si="100"/>
        <v>0.31800000000000006</v>
      </c>
      <c r="W11" s="10">
        <f t="shared" si="16"/>
        <v>384.83678571428561</v>
      </c>
      <c r="X11" s="11">
        <f t="shared" ref="X11" si="101">X10+((X$31-X$3)/28)</f>
        <v>0.33314285714285724</v>
      </c>
      <c r="Y11" s="10">
        <f t="shared" si="16"/>
        <v>403.16234693877544</v>
      </c>
      <c r="Z11" s="11">
        <f t="shared" ref="Z11" si="102">Z10+((Z$31-Z$3)/28)</f>
        <v>0.34828571428571453</v>
      </c>
      <c r="AA11" s="10">
        <f t="shared" si="16"/>
        <v>421.48790816326539</v>
      </c>
      <c r="AB11" s="11">
        <f t="shared" ref="AB11" si="103">AB10+((AB$31-AB$3)/28)</f>
        <v>0.36342857142857132</v>
      </c>
      <c r="AC11" s="10">
        <f t="shared" si="16"/>
        <v>439.81346938775476</v>
      </c>
      <c r="AD11" s="11">
        <f t="shared" ref="AD11" si="104">AD10+((AD$31-AD$3)/28)</f>
        <v>0.37857142857142856</v>
      </c>
      <c r="AE11" s="10">
        <f t="shared" si="16"/>
        <v>458.13903061224465</v>
      </c>
      <c r="AF11" s="11">
        <f t="shared" ref="AF11" si="105">AF10+((AF$31-AF$3)/28)</f>
        <v>0.39371428571428585</v>
      </c>
      <c r="AG11" s="10">
        <f t="shared" si="16"/>
        <v>476.46459183673466</v>
      </c>
      <c r="AH11" s="11">
        <f t="shared" ref="AH11" si="106">AH10+((AH$31-AH$3)/28)</f>
        <v>0.40885714285714309</v>
      </c>
      <c r="AI11" s="10">
        <f t="shared" si="16"/>
        <v>494.79015306122454</v>
      </c>
      <c r="AJ11" s="11">
        <f t="shared" ref="AJ11" si="107">AJ10+((AJ$31-AJ$3)/28)</f>
        <v>0.42400000000000032</v>
      </c>
      <c r="AK11" s="10">
        <f t="shared" si="16"/>
        <v>513.11571428571449</v>
      </c>
      <c r="AL11" s="11">
        <f t="shared" ref="AL11" si="108">AL10+((AL$31-AL$3)/28)</f>
        <v>0.43914285714285722</v>
      </c>
      <c r="AM11" s="10">
        <f t="shared" si="16"/>
        <v>531.44127551020392</v>
      </c>
      <c r="AN11" s="11">
        <f t="shared" ref="AN11" si="109">AN10+((AN$31-AN$3)/28)</f>
        <v>0.45428571428571446</v>
      </c>
      <c r="AO11" s="10">
        <f t="shared" si="16"/>
        <v>549.76683673469381</v>
      </c>
    </row>
    <row r="12" spans="1:41" s="9" customFormat="1" ht="14.25" customHeight="1" x14ac:dyDescent="0.35">
      <c r="A12" s="10">
        <f t="shared" si="0"/>
        <v>1243.7946428571422</v>
      </c>
      <c r="B12" s="11">
        <f t="shared" si="0"/>
        <v>0.12308571428571434</v>
      </c>
      <c r="C12" s="10">
        <f t="shared" si="1"/>
        <v>153.09335204081631</v>
      </c>
      <c r="D12" s="11">
        <f t="shared" si="0"/>
        <v>0.16924285714285717</v>
      </c>
      <c r="E12" s="10">
        <f t="shared" si="2"/>
        <v>210.50335905612238</v>
      </c>
      <c r="F12" s="11">
        <f t="shared" si="0"/>
        <v>0.20001428571428576</v>
      </c>
      <c r="G12" s="10">
        <f t="shared" si="3"/>
        <v>248.77669706632645</v>
      </c>
      <c r="H12" s="11">
        <f t="shared" si="0"/>
        <v>0.21540000000000015</v>
      </c>
      <c r="I12" s="10">
        <f t="shared" si="4"/>
        <v>267.91336607142864</v>
      </c>
      <c r="J12" s="11">
        <f t="shared" si="0"/>
        <v>0.23078571428571429</v>
      </c>
      <c r="K12" s="10">
        <f t="shared" si="5"/>
        <v>287.05003507653049</v>
      </c>
      <c r="L12" s="11">
        <f t="shared" ref="L12" si="110">L11+((L$31-L$3)/28)</f>
        <v>0.24617142857142868</v>
      </c>
      <c r="M12" s="10">
        <f t="shared" si="7"/>
        <v>306.18670408163263</v>
      </c>
      <c r="N12" s="11">
        <f t="shared" ref="N12" si="111">N11+((N$31-N$3)/28)</f>
        <v>0.26155714285714288</v>
      </c>
      <c r="O12" s="10">
        <f t="shared" si="9"/>
        <v>325.32337308673453</v>
      </c>
      <c r="P12" s="11">
        <f t="shared" ref="P12" si="112">P11+((P$31-P$3)/28)</f>
        <v>0.27694285714285727</v>
      </c>
      <c r="Q12" s="10">
        <f t="shared" si="11"/>
        <v>344.46004209183673</v>
      </c>
      <c r="R12" s="11">
        <f t="shared" ref="R12" si="113">R11+((R$31-R$3)/28)</f>
        <v>0.29232857142857166</v>
      </c>
      <c r="S12" s="10">
        <f t="shared" si="13"/>
        <v>363.59671109693886</v>
      </c>
      <c r="T12" s="11">
        <f t="shared" ref="T12:V12" si="114">T11+((T$31-T$3)/28)</f>
        <v>0.30771428571428555</v>
      </c>
      <c r="U12" s="10">
        <f t="shared" si="15"/>
        <v>382.73338010204043</v>
      </c>
      <c r="V12" s="11">
        <f t="shared" si="114"/>
        <v>0.32310000000000005</v>
      </c>
      <c r="W12" s="10">
        <f t="shared" si="16"/>
        <v>401.87004910714273</v>
      </c>
      <c r="X12" s="11">
        <f t="shared" ref="X12" si="115">X11+((X$31-X$3)/28)</f>
        <v>0.33848571428571439</v>
      </c>
      <c r="Y12" s="10">
        <f t="shared" si="16"/>
        <v>421.00671811224481</v>
      </c>
      <c r="Z12" s="11">
        <f t="shared" ref="Z12" si="116">Z11+((Z$31-Z$3)/28)</f>
        <v>0.35387142857142884</v>
      </c>
      <c r="AA12" s="10">
        <f t="shared" si="16"/>
        <v>440.14338711734706</v>
      </c>
      <c r="AB12" s="11">
        <f t="shared" ref="AB12" si="117">AB11+((AB$31-AB$3)/28)</f>
        <v>0.36925714285714273</v>
      </c>
      <c r="AC12" s="10">
        <f t="shared" si="16"/>
        <v>459.28005612244857</v>
      </c>
      <c r="AD12" s="11">
        <f t="shared" ref="AD12" si="118">AD11+((AD$31-AD$3)/28)</f>
        <v>0.38464285714285712</v>
      </c>
      <c r="AE12" s="10">
        <f t="shared" si="16"/>
        <v>478.41672512755076</v>
      </c>
      <c r="AF12" s="11">
        <f t="shared" ref="AF12" si="119">AF11+((AF$31-AF$3)/28)</f>
        <v>0.40002857142857157</v>
      </c>
      <c r="AG12" s="10">
        <f t="shared" si="16"/>
        <v>497.55339413265295</v>
      </c>
      <c r="AH12" s="11">
        <f t="shared" ref="AH12" si="120">AH11+((AH$31-AH$3)/28)</f>
        <v>0.41541428571428596</v>
      </c>
      <c r="AI12" s="10">
        <f t="shared" si="16"/>
        <v>516.69006313775515</v>
      </c>
      <c r="AJ12" s="11">
        <f t="shared" ref="AJ12" si="121">AJ11+((AJ$31-AJ$3)/28)</f>
        <v>0.43080000000000035</v>
      </c>
      <c r="AK12" s="10">
        <f t="shared" si="16"/>
        <v>535.82673214285728</v>
      </c>
      <c r="AL12" s="11">
        <f t="shared" ref="AL12" si="122">AL11+((AL$31-AL$3)/28)</f>
        <v>0.44618571428571435</v>
      </c>
      <c r="AM12" s="10">
        <f t="shared" si="16"/>
        <v>554.96340114795896</v>
      </c>
      <c r="AN12" s="11">
        <f t="shared" ref="AN12" si="123">AN11+((AN$31-AN$3)/28)</f>
        <v>0.46157142857142874</v>
      </c>
      <c r="AO12" s="10">
        <f t="shared" si="16"/>
        <v>574.1000701530611</v>
      </c>
    </row>
    <row r="13" spans="1:41" s="9" customFormat="1" ht="14.25" customHeight="1" x14ac:dyDescent="0.35">
      <c r="A13" s="10">
        <f t="shared" si="0"/>
        <v>1277.4107142857135</v>
      </c>
      <c r="B13" s="11">
        <f t="shared" si="0"/>
        <v>0.12502857142857149</v>
      </c>
      <c r="C13" s="10">
        <f t="shared" si="1"/>
        <v>159.71283673469387</v>
      </c>
      <c r="D13" s="11">
        <f t="shared" si="0"/>
        <v>0.17191428571428574</v>
      </c>
      <c r="E13" s="10">
        <f t="shared" si="2"/>
        <v>219.605150510204</v>
      </c>
      <c r="F13" s="11">
        <f t="shared" si="0"/>
        <v>0.20317142857142861</v>
      </c>
      <c r="G13" s="10">
        <f t="shared" si="3"/>
        <v>259.53335969387746</v>
      </c>
      <c r="H13" s="11">
        <f t="shared" si="0"/>
        <v>0.21880000000000016</v>
      </c>
      <c r="I13" s="10">
        <f t="shared" si="4"/>
        <v>279.49746428571433</v>
      </c>
      <c r="J13" s="11">
        <f t="shared" si="0"/>
        <v>0.23442857142857143</v>
      </c>
      <c r="K13" s="10">
        <f t="shared" si="5"/>
        <v>299.46156887755086</v>
      </c>
      <c r="L13" s="11">
        <f t="shared" ref="L13" si="124">L12+((L$31-L$3)/28)</f>
        <v>0.25005714285714298</v>
      </c>
      <c r="M13" s="10">
        <f t="shared" si="7"/>
        <v>319.42567346938773</v>
      </c>
      <c r="N13" s="11">
        <f t="shared" ref="N13" si="125">N12+((N$31-N$3)/28)</f>
        <v>0.2656857142857143</v>
      </c>
      <c r="O13" s="10">
        <f t="shared" si="9"/>
        <v>339.38977806122432</v>
      </c>
      <c r="P13" s="11">
        <f t="shared" ref="P13" si="126">P12+((P$31-P$3)/28)</f>
        <v>0.28131428571428585</v>
      </c>
      <c r="Q13" s="10">
        <f t="shared" si="11"/>
        <v>359.35388265306119</v>
      </c>
      <c r="R13" s="11">
        <f t="shared" ref="R13" si="127">R12+((R$31-R$3)/28)</f>
        <v>0.2969428571428574</v>
      </c>
      <c r="S13" s="10">
        <f t="shared" si="13"/>
        <v>379.31798724489806</v>
      </c>
      <c r="T13" s="11">
        <f t="shared" ref="T13:V13" si="128">T12+((T$31-T$3)/28)</f>
        <v>0.31257142857142839</v>
      </c>
      <c r="U13" s="10">
        <f t="shared" si="15"/>
        <v>399.28209183673425</v>
      </c>
      <c r="V13" s="11">
        <f t="shared" si="128"/>
        <v>0.32820000000000005</v>
      </c>
      <c r="W13" s="10">
        <f t="shared" si="16"/>
        <v>419.24619642857124</v>
      </c>
      <c r="X13" s="11">
        <f t="shared" ref="X13" si="129">X12+((X$31-X$3)/28)</f>
        <v>0.34382857142857154</v>
      </c>
      <c r="Y13" s="10">
        <f t="shared" si="16"/>
        <v>439.21030102040805</v>
      </c>
      <c r="Z13" s="11">
        <f t="shared" ref="Z13" si="130">Z12+((Z$31-Z$3)/28)</f>
        <v>0.35945714285714314</v>
      </c>
      <c r="AA13" s="10">
        <f t="shared" si="16"/>
        <v>459.17440561224498</v>
      </c>
      <c r="AB13" s="11">
        <f t="shared" ref="AB13" si="131">AB12+((AB$31-AB$3)/28)</f>
        <v>0.37508571428571413</v>
      </c>
      <c r="AC13" s="10">
        <f t="shared" si="16"/>
        <v>479.13851020408117</v>
      </c>
      <c r="AD13" s="11">
        <f t="shared" ref="AD13" si="132">AD12+((AD$31-AD$3)/28)</f>
        <v>0.39071428571428568</v>
      </c>
      <c r="AE13" s="10">
        <f t="shared" si="16"/>
        <v>499.10261479591804</v>
      </c>
      <c r="AF13" s="11">
        <f t="shared" ref="AF13" si="133">AF12+((AF$31-AF$3)/28)</f>
        <v>0.40634285714285728</v>
      </c>
      <c r="AG13" s="10">
        <f t="shared" si="16"/>
        <v>519.06671938775503</v>
      </c>
      <c r="AH13" s="11">
        <f t="shared" ref="AH13" si="134">AH12+((AH$31-AH$3)/28)</f>
        <v>0.42197142857142883</v>
      </c>
      <c r="AI13" s="10">
        <f t="shared" si="16"/>
        <v>539.0308239795919</v>
      </c>
      <c r="AJ13" s="11">
        <f t="shared" ref="AJ13" si="135">AJ12+((AJ$31-AJ$3)/28)</f>
        <v>0.43760000000000038</v>
      </c>
      <c r="AK13" s="10">
        <f t="shared" si="16"/>
        <v>558.99492857142877</v>
      </c>
      <c r="AL13" s="11">
        <f t="shared" ref="AL13" si="136">AL12+((AL$31-AL$3)/28)</f>
        <v>0.45322857142857148</v>
      </c>
      <c r="AM13" s="10">
        <f t="shared" si="16"/>
        <v>578.95903316326508</v>
      </c>
      <c r="AN13" s="11">
        <f t="shared" ref="AN13" si="137">AN12+((AN$31-AN$3)/28)</f>
        <v>0.46885714285714303</v>
      </c>
      <c r="AO13" s="10">
        <f t="shared" si="16"/>
        <v>598.92313775510195</v>
      </c>
    </row>
    <row r="14" spans="1:41" s="9" customFormat="1" ht="14.25" customHeight="1" x14ac:dyDescent="0.35">
      <c r="A14" s="10">
        <f t="shared" si="0"/>
        <v>1311.0267857142849</v>
      </c>
      <c r="B14" s="11">
        <f t="shared" si="0"/>
        <v>0.12697142857142862</v>
      </c>
      <c r="C14" s="10">
        <f t="shared" si="1"/>
        <v>166.46294387755097</v>
      </c>
      <c r="D14" s="11">
        <f t="shared" si="0"/>
        <v>0.17458571428571432</v>
      </c>
      <c r="E14" s="10">
        <f t="shared" si="2"/>
        <v>228.88654783163256</v>
      </c>
      <c r="F14" s="11">
        <f t="shared" si="0"/>
        <v>0.20632857142857147</v>
      </c>
      <c r="G14" s="10">
        <f t="shared" si="3"/>
        <v>270.50228380102027</v>
      </c>
      <c r="H14" s="11">
        <f t="shared" si="0"/>
        <v>0.22220000000000018</v>
      </c>
      <c r="I14" s="10">
        <f t="shared" si="4"/>
        <v>291.31015178571431</v>
      </c>
      <c r="J14" s="11">
        <f t="shared" si="0"/>
        <v>0.23807142857142857</v>
      </c>
      <c r="K14" s="10">
        <f t="shared" si="5"/>
        <v>312.11801977040795</v>
      </c>
      <c r="L14" s="11">
        <f t="shared" ref="L14" si="138">L13+((L$31-L$3)/28)</f>
        <v>0.25394285714285725</v>
      </c>
      <c r="M14" s="10">
        <f t="shared" si="7"/>
        <v>332.92588775510194</v>
      </c>
      <c r="N14" s="11">
        <f t="shared" ref="N14" si="139">N13+((N$31-N$3)/28)</f>
        <v>0.26981428571428573</v>
      </c>
      <c r="O14" s="10">
        <f t="shared" si="9"/>
        <v>353.7337557397957</v>
      </c>
      <c r="P14" s="11">
        <f t="shared" ref="P14" si="140">P13+((P$31-P$3)/28)</f>
        <v>0.28568571428571443</v>
      </c>
      <c r="Q14" s="10">
        <f t="shared" si="11"/>
        <v>374.54162372448974</v>
      </c>
      <c r="R14" s="11">
        <f t="shared" ref="R14" si="141">R13+((R$31-R$3)/28)</f>
        <v>0.30155714285714313</v>
      </c>
      <c r="S14" s="10">
        <f t="shared" si="13"/>
        <v>395.34949170918378</v>
      </c>
      <c r="T14" s="11">
        <f t="shared" ref="T14:V14" si="142">T13+((T$31-T$3)/28)</f>
        <v>0.31742857142857123</v>
      </c>
      <c r="U14" s="10">
        <f t="shared" si="15"/>
        <v>416.15735969387703</v>
      </c>
      <c r="V14" s="11">
        <f t="shared" si="142"/>
        <v>0.33330000000000004</v>
      </c>
      <c r="W14" s="10">
        <f t="shared" si="16"/>
        <v>436.96522767857118</v>
      </c>
      <c r="X14" s="11">
        <f t="shared" ref="X14" si="143">X13+((X$31-X$3)/28)</f>
        <v>0.34917142857142869</v>
      </c>
      <c r="Y14" s="10">
        <f t="shared" si="16"/>
        <v>457.77309566326517</v>
      </c>
      <c r="Z14" s="11">
        <f t="shared" ref="Z14" si="144">Z13+((Z$31-Z$3)/28)</f>
        <v>0.36504285714285745</v>
      </c>
      <c r="AA14" s="10">
        <f t="shared" si="16"/>
        <v>478.58096364795927</v>
      </c>
      <c r="AB14" s="11">
        <f t="shared" ref="AB14" si="145">AB13+((AB$31-AB$3)/28)</f>
        <v>0.38091428571428554</v>
      </c>
      <c r="AC14" s="10">
        <f t="shared" si="16"/>
        <v>499.38883163265251</v>
      </c>
      <c r="AD14" s="11">
        <f t="shared" ref="AD14" si="146">AD13+((AD$31-AD$3)/28)</f>
        <v>0.39678571428571424</v>
      </c>
      <c r="AE14" s="10">
        <f t="shared" si="16"/>
        <v>520.19669961734655</v>
      </c>
      <c r="AF14" s="11">
        <f t="shared" ref="AF14" si="147">AF13+((AF$31-AF$3)/28)</f>
        <v>0.412657142857143</v>
      </c>
      <c r="AG14" s="10">
        <f t="shared" si="16"/>
        <v>541.00456760204065</v>
      </c>
      <c r="AH14" s="11">
        <f t="shared" ref="AH14" si="148">AH13+((AH$31-AH$3)/28)</f>
        <v>0.4285285714285717</v>
      </c>
      <c r="AI14" s="10">
        <f t="shared" si="16"/>
        <v>561.81243558673464</v>
      </c>
      <c r="AJ14" s="11">
        <f t="shared" ref="AJ14" si="149">AJ13+((AJ$31-AJ$3)/28)</f>
        <v>0.44440000000000041</v>
      </c>
      <c r="AK14" s="10">
        <f t="shared" si="16"/>
        <v>582.62030357142874</v>
      </c>
      <c r="AL14" s="11">
        <f t="shared" ref="AL14" si="150">AL13+((AL$31-AL$3)/28)</f>
        <v>0.46027142857142861</v>
      </c>
      <c r="AM14" s="10">
        <f t="shared" si="16"/>
        <v>603.42817155612215</v>
      </c>
      <c r="AN14" s="11">
        <f t="shared" ref="AN14" si="151">AN13+((AN$31-AN$3)/28)</f>
        <v>0.47614285714285731</v>
      </c>
      <c r="AO14" s="10">
        <f t="shared" si="16"/>
        <v>624.23603954081614</v>
      </c>
    </row>
    <row r="15" spans="1:41" s="9" customFormat="1" ht="14.25" customHeight="1" x14ac:dyDescent="0.35">
      <c r="A15" s="10">
        <f t="shared" si="0"/>
        <v>1344.6428571428562</v>
      </c>
      <c r="B15" s="11">
        <f t="shared" si="0"/>
        <v>0.12891428571428576</v>
      </c>
      <c r="C15" s="10">
        <f t="shared" si="1"/>
        <v>173.34367346938768</v>
      </c>
      <c r="D15" s="11">
        <f t="shared" si="0"/>
        <v>0.17725714285714289</v>
      </c>
      <c r="E15" s="10">
        <f t="shared" si="2"/>
        <v>238.34755102040805</v>
      </c>
      <c r="F15" s="11">
        <f t="shared" si="0"/>
        <v>0.20948571428571433</v>
      </c>
      <c r="G15" s="10">
        <f t="shared" si="3"/>
        <v>281.68346938775494</v>
      </c>
      <c r="H15" s="11">
        <f t="shared" si="0"/>
        <v>0.22560000000000019</v>
      </c>
      <c r="I15" s="10">
        <f t="shared" si="4"/>
        <v>303.35142857142864</v>
      </c>
      <c r="J15" s="11">
        <f t="shared" si="0"/>
        <v>0.24171428571428571</v>
      </c>
      <c r="K15" s="10">
        <f t="shared" si="5"/>
        <v>325.01938775510183</v>
      </c>
      <c r="L15" s="11">
        <f t="shared" ref="L15" si="152">L14+((L$31-L$3)/28)</f>
        <v>0.25782857142857152</v>
      </c>
      <c r="M15" s="10">
        <f t="shared" si="7"/>
        <v>346.68734693877536</v>
      </c>
      <c r="N15" s="11">
        <f t="shared" ref="N15" si="153">N14+((N$31-N$3)/28)</f>
        <v>0.27394285714285715</v>
      </c>
      <c r="O15" s="10">
        <f t="shared" si="9"/>
        <v>368.35530612244872</v>
      </c>
      <c r="P15" s="11">
        <f t="shared" ref="P15" si="154">P14+((P$31-P$3)/28)</f>
        <v>0.29005714285714301</v>
      </c>
      <c r="Q15" s="10">
        <f t="shared" si="11"/>
        <v>390.02326530612237</v>
      </c>
      <c r="R15" s="11">
        <f t="shared" ref="R15" si="155">R14+((R$31-R$3)/28)</f>
        <v>0.30617142857142887</v>
      </c>
      <c r="S15" s="10">
        <f t="shared" si="13"/>
        <v>411.69122448979601</v>
      </c>
      <c r="T15" s="11">
        <f t="shared" ref="T15:V15" si="156">T14+((T$31-T$3)/28)</f>
        <v>0.32228571428571406</v>
      </c>
      <c r="U15" s="10">
        <f t="shared" si="15"/>
        <v>433.35918367346881</v>
      </c>
      <c r="V15" s="11">
        <f t="shared" si="156"/>
        <v>0.33840000000000003</v>
      </c>
      <c r="W15" s="10">
        <f t="shared" si="16"/>
        <v>455.02714285714256</v>
      </c>
      <c r="X15" s="11">
        <f t="shared" ref="X15" si="157">X14+((X$31-X$3)/28)</f>
        <v>0.35451428571428584</v>
      </c>
      <c r="Y15" s="10">
        <f t="shared" si="16"/>
        <v>476.69510204081615</v>
      </c>
      <c r="Z15" s="11">
        <f t="shared" ref="Z15" si="158">Z14+((Z$31-Z$3)/28)</f>
        <v>0.37062857142857175</v>
      </c>
      <c r="AA15" s="10">
        <f t="shared" si="16"/>
        <v>498.36306122448985</v>
      </c>
      <c r="AB15" s="11">
        <f t="shared" ref="AB15" si="159">AB14+((AB$31-AB$3)/28)</f>
        <v>0.38674285714285694</v>
      </c>
      <c r="AC15" s="10">
        <f t="shared" si="16"/>
        <v>520.03102040816259</v>
      </c>
      <c r="AD15" s="11">
        <f t="shared" ref="AD15" si="160">AD14+((AD$31-AD$3)/28)</f>
        <v>0.4028571428571428</v>
      </c>
      <c r="AE15" s="10">
        <f t="shared" si="16"/>
        <v>541.69897959183629</v>
      </c>
      <c r="AF15" s="11">
        <f t="shared" ref="AF15" si="161">AF14+((AF$31-AF$3)/28)</f>
        <v>0.41897142857142872</v>
      </c>
      <c r="AG15" s="10">
        <f t="shared" si="16"/>
        <v>563.36693877550999</v>
      </c>
      <c r="AH15" s="11">
        <f t="shared" ref="AH15" si="162">AH14+((AH$31-AH$3)/28)</f>
        <v>0.43508571428571458</v>
      </c>
      <c r="AI15" s="10">
        <f t="shared" si="16"/>
        <v>585.0348979591837</v>
      </c>
      <c r="AJ15" s="11">
        <f t="shared" ref="AJ15" si="163">AJ14+((AJ$31-AJ$3)/28)</f>
        <v>0.45120000000000043</v>
      </c>
      <c r="AK15" s="10">
        <f t="shared" si="16"/>
        <v>606.70285714285728</v>
      </c>
      <c r="AL15" s="11">
        <f t="shared" ref="AL15" si="164">AL14+((AL$31-AL$3)/28)</f>
        <v>0.46731428571428574</v>
      </c>
      <c r="AM15" s="10">
        <f t="shared" si="16"/>
        <v>628.37081632653019</v>
      </c>
      <c r="AN15" s="11">
        <f t="shared" ref="AN15" si="165">AN14+((AN$31-AN$3)/28)</f>
        <v>0.4834285714285716</v>
      </c>
      <c r="AO15" s="10">
        <f t="shared" si="16"/>
        <v>650.03877551020389</v>
      </c>
    </row>
    <row r="16" spans="1:41" s="9" customFormat="1" ht="14.25" customHeight="1" x14ac:dyDescent="0.35">
      <c r="A16" s="10">
        <f t="shared" si="0"/>
        <v>1378.2589285714275</v>
      </c>
      <c r="B16" s="11">
        <f t="shared" si="0"/>
        <v>0.13085714285714289</v>
      </c>
      <c r="C16" s="10">
        <f t="shared" si="1"/>
        <v>180.355025510204</v>
      </c>
      <c r="D16" s="11">
        <f t="shared" si="0"/>
        <v>0.17992857142857147</v>
      </c>
      <c r="E16" s="10">
        <f t="shared" si="2"/>
        <v>247.98816007653048</v>
      </c>
      <c r="F16" s="11">
        <f t="shared" si="0"/>
        <v>0.21264285714285719</v>
      </c>
      <c r="G16" s="10">
        <f t="shared" si="3"/>
        <v>293.07691645408147</v>
      </c>
      <c r="H16" s="11">
        <f t="shared" si="0"/>
        <v>0.2290000000000002</v>
      </c>
      <c r="I16" s="10">
        <f t="shared" si="4"/>
        <v>315.62129464285721</v>
      </c>
      <c r="J16" s="11">
        <f t="shared" si="0"/>
        <v>0.24535714285714286</v>
      </c>
      <c r="K16" s="10">
        <f t="shared" si="5"/>
        <v>338.16567283163238</v>
      </c>
      <c r="L16" s="11">
        <f t="shared" ref="L16" si="166">L15+((L$31-L$3)/28)</f>
        <v>0.26171428571428579</v>
      </c>
      <c r="M16" s="10">
        <f t="shared" si="7"/>
        <v>360.710051020408</v>
      </c>
      <c r="N16" s="11">
        <f t="shared" ref="N16" si="167">N15+((N$31-N$3)/28)</f>
        <v>0.27807142857142858</v>
      </c>
      <c r="O16" s="10">
        <f t="shared" si="9"/>
        <v>383.2544292091834</v>
      </c>
      <c r="P16" s="11">
        <f t="shared" ref="P16" si="168">P15+((P$31-P$3)/28)</f>
        <v>0.29442857142857159</v>
      </c>
      <c r="Q16" s="10">
        <f t="shared" si="11"/>
        <v>405.79880739795908</v>
      </c>
      <c r="R16" s="11">
        <f t="shared" ref="R16" si="169">R15+((R$31-R$3)/28)</f>
        <v>0.31078571428571461</v>
      </c>
      <c r="S16" s="10">
        <f t="shared" si="13"/>
        <v>428.34318558673482</v>
      </c>
      <c r="T16" s="11">
        <f t="shared" ref="T16:V16" si="170">T15+((T$31-T$3)/28)</f>
        <v>0.3271428571428569</v>
      </c>
      <c r="U16" s="10">
        <f t="shared" si="15"/>
        <v>450.88756377550953</v>
      </c>
      <c r="V16" s="11">
        <f t="shared" si="170"/>
        <v>0.34350000000000003</v>
      </c>
      <c r="W16" s="10">
        <f t="shared" si="16"/>
        <v>473.43194196428539</v>
      </c>
      <c r="X16" s="11">
        <f t="shared" ref="X16" si="171">X15+((X$31-X$3)/28)</f>
        <v>0.35985714285714299</v>
      </c>
      <c r="Y16" s="10">
        <f t="shared" si="16"/>
        <v>495.97632015306101</v>
      </c>
      <c r="Z16" s="11">
        <f t="shared" ref="Z16" si="172">Z15+((Z$31-Z$3)/28)</f>
        <v>0.37621428571428606</v>
      </c>
      <c r="AA16" s="10">
        <f t="shared" si="16"/>
        <v>518.52069834183681</v>
      </c>
      <c r="AB16" s="11">
        <f t="shared" ref="AB16" si="173">AB15+((AB$31-AB$3)/28)</f>
        <v>0.39257142857142835</v>
      </c>
      <c r="AC16" s="10">
        <f t="shared" si="16"/>
        <v>541.06507653061158</v>
      </c>
      <c r="AD16" s="11">
        <f t="shared" ref="AD16" si="174">AD15+((AD$31-AD$3)/28)</f>
        <v>0.40892857142857136</v>
      </c>
      <c r="AE16" s="10">
        <f t="shared" si="16"/>
        <v>563.60945471938726</v>
      </c>
      <c r="AF16" s="11">
        <f t="shared" ref="AF16" si="175">AF15+((AF$31-AF$3)/28)</f>
        <v>0.42528571428571443</v>
      </c>
      <c r="AG16" s="10">
        <f t="shared" si="16"/>
        <v>586.15383290816305</v>
      </c>
      <c r="AH16" s="11">
        <f t="shared" ref="AH16" si="176">AH15+((AH$31-AH$3)/28)</f>
        <v>0.44164285714285745</v>
      </c>
      <c r="AI16" s="10">
        <f t="shared" si="16"/>
        <v>608.69821109693873</v>
      </c>
      <c r="AJ16" s="11">
        <f t="shared" ref="AJ16" si="177">AJ15+((AJ$31-AJ$3)/28)</f>
        <v>0.45800000000000046</v>
      </c>
      <c r="AK16" s="10">
        <f t="shared" si="16"/>
        <v>631.24258928571442</v>
      </c>
      <c r="AL16" s="11">
        <f t="shared" ref="AL16" si="178">AL15+((AL$31-AL$3)/28)</f>
        <v>0.47435714285714287</v>
      </c>
      <c r="AM16" s="10">
        <f t="shared" si="16"/>
        <v>653.7869674744893</v>
      </c>
      <c r="AN16" s="11">
        <f t="shared" ref="AN16" si="179">AN15+((AN$31-AN$3)/28)</f>
        <v>0.49071428571428588</v>
      </c>
      <c r="AO16" s="10">
        <f t="shared" si="16"/>
        <v>676.33134566326498</v>
      </c>
    </row>
    <row r="17" spans="1:41" s="9" customFormat="1" ht="14.25" customHeight="1" x14ac:dyDescent="0.35">
      <c r="A17" s="10">
        <f t="shared" si="0"/>
        <v>1411.8749999999989</v>
      </c>
      <c r="B17" s="11">
        <f t="shared" si="0"/>
        <v>0.13280000000000003</v>
      </c>
      <c r="C17" s="10">
        <f t="shared" si="1"/>
        <v>187.4969999999999</v>
      </c>
      <c r="D17" s="11">
        <f t="shared" si="0"/>
        <v>0.18260000000000004</v>
      </c>
      <c r="E17" s="10">
        <f t="shared" si="2"/>
        <v>257.80837499999984</v>
      </c>
      <c r="F17" s="11">
        <f t="shared" si="0"/>
        <v>0.21580000000000005</v>
      </c>
      <c r="G17" s="10">
        <f t="shared" si="3"/>
        <v>304.6826249999998</v>
      </c>
      <c r="H17" s="11">
        <f t="shared" si="0"/>
        <v>0.23240000000000022</v>
      </c>
      <c r="I17" s="10">
        <f t="shared" si="4"/>
        <v>328.11975000000007</v>
      </c>
      <c r="J17" s="11">
        <f t="shared" si="0"/>
        <v>0.249</v>
      </c>
      <c r="K17" s="10">
        <f t="shared" si="5"/>
        <v>351.55687499999971</v>
      </c>
      <c r="L17" s="11">
        <f t="shared" ref="L17" si="180">L16+((L$31-L$3)/28)</f>
        <v>0.26560000000000006</v>
      </c>
      <c r="M17" s="10">
        <f t="shared" si="7"/>
        <v>374.9939999999998</v>
      </c>
      <c r="N17" s="11">
        <f t="shared" ref="N17" si="181">N16+((N$31-N$3)/28)</f>
        <v>0.28220000000000001</v>
      </c>
      <c r="O17" s="10">
        <f t="shared" si="9"/>
        <v>398.43112499999967</v>
      </c>
      <c r="P17" s="11">
        <f t="shared" ref="P17" si="182">P16+((P$31-P$3)/28)</f>
        <v>0.29880000000000018</v>
      </c>
      <c r="Q17" s="10">
        <f t="shared" si="11"/>
        <v>421.86824999999993</v>
      </c>
      <c r="R17" s="11">
        <f t="shared" ref="R17" si="183">R16+((R$31-R$3)/28)</f>
        <v>0.31540000000000035</v>
      </c>
      <c r="S17" s="10">
        <f t="shared" si="13"/>
        <v>445.30537500000014</v>
      </c>
      <c r="T17" s="11">
        <f t="shared" ref="T17:V17" si="184">T16+((T$31-T$3)/28)</f>
        <v>0.33199999999999974</v>
      </c>
      <c r="U17" s="10">
        <f t="shared" si="15"/>
        <v>468.74249999999927</v>
      </c>
      <c r="V17" s="11">
        <f t="shared" si="184"/>
        <v>0.34860000000000002</v>
      </c>
      <c r="W17" s="10">
        <f t="shared" si="16"/>
        <v>492.17962499999965</v>
      </c>
      <c r="X17" s="11">
        <f t="shared" ref="X17" si="185">X16+((X$31-X$3)/28)</f>
        <v>0.36520000000000014</v>
      </c>
      <c r="Y17" s="10">
        <f t="shared" si="16"/>
        <v>515.6167499999998</v>
      </c>
      <c r="Z17" s="11">
        <f t="shared" ref="Z17" si="186">Z16+((Z$31-Z$3)/28)</f>
        <v>0.38180000000000036</v>
      </c>
      <c r="AA17" s="10">
        <f t="shared" si="16"/>
        <v>539.05387500000006</v>
      </c>
      <c r="AB17" s="11">
        <f t="shared" ref="AB17" si="187">AB16+((AB$31-AB$3)/28)</f>
        <v>0.39839999999999975</v>
      </c>
      <c r="AC17" s="10">
        <f t="shared" si="16"/>
        <v>562.49099999999919</v>
      </c>
      <c r="AD17" s="11">
        <f t="shared" ref="AD17" si="188">AD16+((AD$31-AD$3)/28)</f>
        <v>0.41499999999999992</v>
      </c>
      <c r="AE17" s="10">
        <f t="shared" si="16"/>
        <v>585.92812499999945</v>
      </c>
      <c r="AF17" s="11">
        <f t="shared" ref="AF17" si="189">AF16+((AF$31-AF$3)/28)</f>
        <v>0.43160000000000015</v>
      </c>
      <c r="AG17" s="10">
        <f t="shared" si="16"/>
        <v>609.36524999999972</v>
      </c>
      <c r="AH17" s="11">
        <f t="shared" ref="AH17" si="190">AH16+((AH$31-AH$3)/28)</f>
        <v>0.44820000000000032</v>
      </c>
      <c r="AI17" s="10">
        <f t="shared" si="16"/>
        <v>632.80237499999998</v>
      </c>
      <c r="AJ17" s="11">
        <f t="shared" ref="AJ17" si="191">AJ16+((AJ$31-AJ$3)/28)</f>
        <v>0.46480000000000049</v>
      </c>
      <c r="AK17" s="10">
        <f t="shared" si="16"/>
        <v>656.23950000000013</v>
      </c>
      <c r="AL17" s="11">
        <f t="shared" ref="AL17" si="192">AL16+((AL$31-AL$3)/28)</f>
        <v>0.48139999999999999</v>
      </c>
      <c r="AM17" s="10">
        <f t="shared" si="16"/>
        <v>679.67662499999949</v>
      </c>
      <c r="AN17" s="11">
        <f t="shared" ref="AN17" si="193">AN16+((AN$31-AN$3)/28)</f>
        <v>0.49800000000000016</v>
      </c>
      <c r="AO17" s="10">
        <f t="shared" ref="AO17:AO31" si="194">AN17*$A17</f>
        <v>703.11374999999964</v>
      </c>
    </row>
    <row r="18" spans="1:41" s="9" customFormat="1" ht="14.25" customHeight="1" x14ac:dyDescent="0.35">
      <c r="A18" s="10">
        <f t="shared" si="0"/>
        <v>1445.4910714285702</v>
      </c>
      <c r="B18" s="11">
        <f t="shared" si="0"/>
        <v>0.13474285714285716</v>
      </c>
      <c r="C18" s="10">
        <f t="shared" si="1"/>
        <v>194.76959693877538</v>
      </c>
      <c r="D18" s="11">
        <f t="shared" si="0"/>
        <v>0.18527142857142861</v>
      </c>
      <c r="E18" s="10">
        <f t="shared" si="2"/>
        <v>267.80819579081617</v>
      </c>
      <c r="F18" s="11">
        <f t="shared" si="0"/>
        <v>0.21895714285714291</v>
      </c>
      <c r="G18" s="10">
        <f t="shared" si="3"/>
        <v>316.50059502550999</v>
      </c>
      <c r="H18" s="11">
        <f t="shared" si="0"/>
        <v>0.23580000000000023</v>
      </c>
      <c r="I18" s="10">
        <f t="shared" si="4"/>
        <v>340.84679464285716</v>
      </c>
      <c r="J18" s="11">
        <f t="shared" si="0"/>
        <v>0.25264285714285717</v>
      </c>
      <c r="K18" s="10">
        <f t="shared" si="5"/>
        <v>365.19299426020382</v>
      </c>
      <c r="L18" s="11">
        <f t="shared" ref="L18" si="195">L17+((L$31-L$3)/28)</f>
        <v>0.26948571428571433</v>
      </c>
      <c r="M18" s="10">
        <f t="shared" si="7"/>
        <v>389.53919387755076</v>
      </c>
      <c r="N18" s="11">
        <f t="shared" ref="N18" si="196">N17+((N$31-N$3)/28)</f>
        <v>0.28632857142857143</v>
      </c>
      <c r="O18" s="10">
        <f t="shared" si="9"/>
        <v>413.88539349489758</v>
      </c>
      <c r="P18" s="11">
        <f t="shared" ref="P18" si="197">P17+((P$31-P$3)/28)</f>
        <v>0.30317142857142876</v>
      </c>
      <c r="Q18" s="10">
        <f t="shared" si="11"/>
        <v>438.23159311224481</v>
      </c>
      <c r="R18" s="11">
        <f t="shared" ref="R18" si="198">R17+((R$31-R$3)/28)</f>
        <v>0.32001428571428608</v>
      </c>
      <c r="S18" s="10">
        <f t="shared" si="13"/>
        <v>462.57779272959198</v>
      </c>
      <c r="T18" s="11">
        <f t="shared" ref="T18:V18" si="199">T17+((T$31-T$3)/28)</f>
        <v>0.33685714285714258</v>
      </c>
      <c r="U18" s="10">
        <f t="shared" si="15"/>
        <v>486.92399234693795</v>
      </c>
      <c r="V18" s="11">
        <f t="shared" si="199"/>
        <v>0.35370000000000001</v>
      </c>
      <c r="W18" s="10">
        <f t="shared" si="16"/>
        <v>511.27019196428529</v>
      </c>
      <c r="X18" s="11">
        <f t="shared" ref="X18" si="200">X17+((X$31-X$3)/28)</f>
        <v>0.37054285714285728</v>
      </c>
      <c r="Y18" s="10">
        <f t="shared" si="16"/>
        <v>535.61639158163246</v>
      </c>
      <c r="Z18" s="11">
        <f t="shared" ref="Z18" si="201">Z17+((Z$31-Z$3)/28)</f>
        <v>0.38738571428571467</v>
      </c>
      <c r="AA18" s="10">
        <f t="shared" si="16"/>
        <v>559.96259119897968</v>
      </c>
      <c r="AB18" s="11">
        <f t="shared" ref="AB18" si="202">AB17+((AB$31-AB$3)/28)</f>
        <v>0.40422857142857116</v>
      </c>
      <c r="AC18" s="10">
        <f t="shared" si="16"/>
        <v>584.30879081632565</v>
      </c>
      <c r="AD18" s="11">
        <f t="shared" ref="AD18" si="203">AD17+((AD$31-AD$3)/28)</f>
        <v>0.42107142857142849</v>
      </c>
      <c r="AE18" s="10">
        <f t="shared" si="16"/>
        <v>608.65499043367288</v>
      </c>
      <c r="AF18" s="11">
        <f t="shared" ref="AF18" si="204">AF17+((AF$31-AF$3)/28)</f>
        <v>0.43791428571428587</v>
      </c>
      <c r="AG18" s="10">
        <f t="shared" si="16"/>
        <v>633.0011900510201</v>
      </c>
      <c r="AH18" s="11">
        <f t="shared" ref="AH18" si="205">AH17+((AH$31-AH$3)/28)</f>
        <v>0.45475714285714319</v>
      </c>
      <c r="AI18" s="10">
        <f t="shared" si="16"/>
        <v>657.34738966836733</v>
      </c>
      <c r="AJ18" s="11">
        <f t="shared" ref="AJ18" si="206">AJ17+((AJ$31-AJ$3)/28)</f>
        <v>0.47160000000000052</v>
      </c>
      <c r="AK18" s="10">
        <f t="shared" si="16"/>
        <v>681.69358928571444</v>
      </c>
      <c r="AL18" s="11">
        <f t="shared" ref="AL18" si="207">AL17+((AL$31-AL$3)/28)</f>
        <v>0.48844285714285712</v>
      </c>
      <c r="AM18" s="10">
        <f t="shared" si="16"/>
        <v>706.03978890306064</v>
      </c>
      <c r="AN18" s="11">
        <f t="shared" ref="AN18" si="208">AN17+((AN$31-AN$3)/28)</f>
        <v>0.50528571428571445</v>
      </c>
      <c r="AO18" s="10">
        <f t="shared" si="194"/>
        <v>730.38598852040775</v>
      </c>
    </row>
    <row r="19" spans="1:41" s="9" customFormat="1" ht="14.25" customHeight="1" x14ac:dyDescent="0.35">
      <c r="A19" s="10">
        <f t="shared" si="0"/>
        <v>1479.1071428571415</v>
      </c>
      <c r="B19" s="11">
        <f t="shared" si="0"/>
        <v>0.1366857142857143</v>
      </c>
      <c r="C19" s="10">
        <f t="shared" si="1"/>
        <v>202.17281632653044</v>
      </c>
      <c r="D19" s="11">
        <f t="shared" si="0"/>
        <v>0.18794285714285719</v>
      </c>
      <c r="E19" s="10">
        <f t="shared" si="2"/>
        <v>277.98762244897944</v>
      </c>
      <c r="F19" s="11">
        <f t="shared" si="0"/>
        <v>0.22211428571428576</v>
      </c>
      <c r="G19" s="10">
        <f t="shared" si="3"/>
        <v>328.53082653061205</v>
      </c>
      <c r="H19" s="11">
        <f t="shared" si="0"/>
        <v>0.23920000000000025</v>
      </c>
      <c r="I19" s="10">
        <f t="shared" si="4"/>
        <v>353.80242857142861</v>
      </c>
      <c r="J19" s="11">
        <f t="shared" si="0"/>
        <v>0.25628571428571434</v>
      </c>
      <c r="K19" s="10">
        <f t="shared" si="5"/>
        <v>379.07403061224466</v>
      </c>
      <c r="L19" s="11">
        <f t="shared" ref="L19" si="209">L18+((L$31-L$3)/28)</f>
        <v>0.2733714285714286</v>
      </c>
      <c r="M19" s="10">
        <f t="shared" si="7"/>
        <v>404.34563265306087</v>
      </c>
      <c r="N19" s="11">
        <f t="shared" ref="N19" si="210">N18+((N$31-N$3)/28)</f>
        <v>0.29045714285714286</v>
      </c>
      <c r="O19" s="10">
        <f t="shared" si="9"/>
        <v>429.61723469387715</v>
      </c>
      <c r="P19" s="11">
        <f t="shared" ref="P19" si="211">P18+((P$31-P$3)/28)</f>
        <v>0.30754285714285734</v>
      </c>
      <c r="Q19" s="10">
        <f t="shared" si="11"/>
        <v>454.88883673469377</v>
      </c>
      <c r="R19" s="11">
        <f t="shared" ref="R19" si="212">R18+((R$31-R$3)/28)</f>
        <v>0.32462857142857182</v>
      </c>
      <c r="S19" s="10">
        <f t="shared" si="13"/>
        <v>480.16043877551033</v>
      </c>
      <c r="T19" s="11">
        <f t="shared" ref="T19:V19" si="213">T18+((T$31-T$3)/28)</f>
        <v>0.34171428571428542</v>
      </c>
      <c r="U19" s="10">
        <f t="shared" si="15"/>
        <v>505.43204081632564</v>
      </c>
      <c r="V19" s="11">
        <f t="shared" si="213"/>
        <v>0.35880000000000001</v>
      </c>
      <c r="W19" s="10">
        <f t="shared" si="16"/>
        <v>530.70364285714243</v>
      </c>
      <c r="X19" s="11">
        <f t="shared" ref="X19" si="214">X18+((X$31-X$3)/28)</f>
        <v>0.37588571428571443</v>
      </c>
      <c r="Y19" s="10">
        <f t="shared" si="16"/>
        <v>555.97524489795887</v>
      </c>
      <c r="Z19" s="11">
        <f t="shared" ref="Z19" si="215">Z18+((Z$31-Z$3)/28)</f>
        <v>0.39297142857142897</v>
      </c>
      <c r="AA19" s="10">
        <f t="shared" si="16"/>
        <v>581.24684693877555</v>
      </c>
      <c r="AB19" s="11">
        <f t="shared" ref="AB19" si="216">AB18+((AB$31-AB$3)/28)</f>
        <v>0.41005714285714256</v>
      </c>
      <c r="AC19" s="10">
        <f t="shared" si="16"/>
        <v>606.51844897959086</v>
      </c>
      <c r="AD19" s="11">
        <f t="shared" ref="AD19" si="217">AD18+((AD$31-AD$3)/28)</f>
        <v>0.42714285714285705</v>
      </c>
      <c r="AE19" s="10">
        <f t="shared" si="16"/>
        <v>631.79005102040742</v>
      </c>
      <c r="AF19" s="11">
        <f t="shared" ref="AF19" si="218">AF18+((AF$31-AF$3)/28)</f>
        <v>0.44422857142857158</v>
      </c>
      <c r="AG19" s="10">
        <f t="shared" si="16"/>
        <v>657.06165306122409</v>
      </c>
      <c r="AH19" s="11">
        <f t="shared" ref="AH19" si="219">AH18+((AH$31-AH$3)/28)</f>
        <v>0.46131428571428607</v>
      </c>
      <c r="AI19" s="10">
        <f t="shared" si="16"/>
        <v>682.33325510204077</v>
      </c>
      <c r="AJ19" s="11">
        <f t="shared" ref="AJ19" si="220">AJ18+((AJ$31-AJ$3)/28)</f>
        <v>0.47840000000000055</v>
      </c>
      <c r="AK19" s="10">
        <f t="shared" si="16"/>
        <v>707.60485714285733</v>
      </c>
      <c r="AL19" s="11">
        <f t="shared" ref="AL19" si="221">AL18+((AL$31-AL$3)/28)</f>
        <v>0.49548571428571425</v>
      </c>
      <c r="AM19" s="10">
        <f t="shared" si="16"/>
        <v>732.87645918367275</v>
      </c>
      <c r="AN19" s="11">
        <f t="shared" ref="AN19" si="222">AN18+((AN$31-AN$3)/28)</f>
        <v>0.51257142857142879</v>
      </c>
      <c r="AO19" s="10">
        <f t="shared" si="194"/>
        <v>758.14806122448942</v>
      </c>
    </row>
    <row r="20" spans="1:41" s="9" customFormat="1" ht="14.25" customHeight="1" x14ac:dyDescent="0.35">
      <c r="A20" s="10">
        <f t="shared" si="0"/>
        <v>1512.7232142857129</v>
      </c>
      <c r="B20" s="11">
        <f t="shared" si="0"/>
        <v>0.13862857142857143</v>
      </c>
      <c r="C20" s="10">
        <f t="shared" si="1"/>
        <v>209.7066581632651</v>
      </c>
      <c r="D20" s="11">
        <f t="shared" si="0"/>
        <v>0.19061428571428576</v>
      </c>
      <c r="E20" s="10">
        <f t="shared" si="2"/>
        <v>288.34665497448958</v>
      </c>
      <c r="F20" s="11">
        <f t="shared" si="0"/>
        <v>0.22527142857142862</v>
      </c>
      <c r="G20" s="10">
        <f t="shared" si="3"/>
        <v>340.7733195153059</v>
      </c>
      <c r="H20" s="11">
        <f t="shared" si="0"/>
        <v>0.24260000000000026</v>
      </c>
      <c r="I20" s="10">
        <f t="shared" si="4"/>
        <v>366.98665178571434</v>
      </c>
      <c r="J20" s="11">
        <f t="shared" si="0"/>
        <v>0.25992857142857151</v>
      </c>
      <c r="K20" s="10">
        <f t="shared" si="5"/>
        <v>393.19998405612222</v>
      </c>
      <c r="L20" s="11">
        <f t="shared" ref="L20" si="223">L19+((L$31-L$3)/28)</f>
        <v>0.27725714285714287</v>
      </c>
      <c r="M20" s="10">
        <f t="shared" si="7"/>
        <v>419.41331632653021</v>
      </c>
      <c r="N20" s="11">
        <f t="shared" ref="N20" si="224">N19+((N$31-N$3)/28)</f>
        <v>0.29458571428571428</v>
      </c>
      <c r="O20" s="10">
        <f t="shared" si="9"/>
        <v>445.62664859693837</v>
      </c>
      <c r="P20" s="11">
        <f t="shared" ref="P20" si="225">P19+((P$31-P$3)/28)</f>
        <v>0.31191428571428592</v>
      </c>
      <c r="Q20" s="10">
        <f t="shared" si="11"/>
        <v>471.83998086734681</v>
      </c>
      <c r="R20" s="11">
        <f t="shared" ref="R20" si="226">R19+((R$31-R$3)/28)</f>
        <v>0.32924285714285756</v>
      </c>
      <c r="S20" s="10">
        <f t="shared" si="13"/>
        <v>498.05331313775525</v>
      </c>
      <c r="T20" s="11">
        <f t="shared" ref="T20:V20" si="227">T19+((T$31-T$3)/28)</f>
        <v>0.34657142857142825</v>
      </c>
      <c r="U20" s="10">
        <f t="shared" si="15"/>
        <v>524.26664540816228</v>
      </c>
      <c r="V20" s="11">
        <f t="shared" si="227"/>
        <v>0.3639</v>
      </c>
      <c r="W20" s="10">
        <f t="shared" si="16"/>
        <v>550.47997767857089</v>
      </c>
      <c r="X20" s="11">
        <f t="shared" ref="X20" si="228">X19+((X$31-X$3)/28)</f>
        <v>0.38122857142857158</v>
      </c>
      <c r="Y20" s="10">
        <f t="shared" si="16"/>
        <v>576.69330994897928</v>
      </c>
      <c r="Z20" s="11">
        <f t="shared" ref="Z20" si="229">Z19+((Z$31-Z$3)/28)</f>
        <v>0.39855714285714328</v>
      </c>
      <c r="AA20" s="10">
        <f t="shared" si="16"/>
        <v>602.90664221938778</v>
      </c>
      <c r="AB20" s="11">
        <f t="shared" ref="AB20" si="230">AB19+((AB$31-AB$3)/28)</f>
        <v>0.41588571428571397</v>
      </c>
      <c r="AC20" s="10">
        <f t="shared" si="16"/>
        <v>629.1199744897948</v>
      </c>
      <c r="AD20" s="11">
        <f t="shared" ref="AD20" si="231">AD19+((AD$31-AD$3)/28)</f>
        <v>0.43321428571428561</v>
      </c>
      <c r="AE20" s="10">
        <f t="shared" si="16"/>
        <v>655.3333067602033</v>
      </c>
      <c r="AF20" s="11">
        <f t="shared" ref="AF20" si="232">AF19+((AF$31-AF$3)/28)</f>
        <v>0.4505428571428573</v>
      </c>
      <c r="AG20" s="10">
        <f t="shared" si="16"/>
        <v>681.5466390306118</v>
      </c>
      <c r="AH20" s="11">
        <f t="shared" ref="AH20" si="233">AH19+((AH$31-AH$3)/28)</f>
        <v>0.46787142857142894</v>
      </c>
      <c r="AI20" s="10">
        <f t="shared" si="16"/>
        <v>707.7599713010203</v>
      </c>
      <c r="AJ20" s="11">
        <f t="shared" ref="AJ20" si="234">AJ19+((AJ$31-AJ$3)/28)</f>
        <v>0.48520000000000058</v>
      </c>
      <c r="AK20" s="10">
        <f t="shared" si="16"/>
        <v>733.9733035714288</v>
      </c>
      <c r="AL20" s="11">
        <f t="shared" ref="AL20" si="235">AL19+((AL$31-AL$3)/28)</f>
        <v>0.50252857142857144</v>
      </c>
      <c r="AM20" s="10">
        <f t="shared" si="16"/>
        <v>760.18663584183605</v>
      </c>
      <c r="AN20" s="11">
        <f t="shared" ref="AN20" si="236">AN19+((AN$31-AN$3)/28)</f>
        <v>0.51985714285714313</v>
      </c>
      <c r="AO20" s="10">
        <f t="shared" si="194"/>
        <v>786.39996811224455</v>
      </c>
    </row>
    <row r="21" spans="1:41" s="9" customFormat="1" ht="14.25" customHeight="1" x14ac:dyDescent="0.35">
      <c r="A21" s="10">
        <f t="shared" ref="A21:J30" si="237">A20+((A$31-A$3)/28)</f>
        <v>1546.3392857142842</v>
      </c>
      <c r="B21" s="11">
        <f t="shared" si="237"/>
        <v>0.14057142857142857</v>
      </c>
      <c r="C21" s="10">
        <f t="shared" si="1"/>
        <v>217.37112244897938</v>
      </c>
      <c r="D21" s="11">
        <f t="shared" si="237"/>
        <v>0.19328571428571434</v>
      </c>
      <c r="E21" s="10">
        <f t="shared" si="2"/>
        <v>298.88529336734672</v>
      </c>
      <c r="F21" s="11">
        <f t="shared" si="237"/>
        <v>0.22842857142857148</v>
      </c>
      <c r="G21" s="10">
        <f t="shared" si="3"/>
        <v>353.22807397959156</v>
      </c>
      <c r="H21" s="11">
        <f t="shared" si="237"/>
        <v>0.24600000000000027</v>
      </c>
      <c r="I21" s="10">
        <f t="shared" si="4"/>
        <v>380.39946428571432</v>
      </c>
      <c r="J21" s="11">
        <f t="shared" si="237"/>
        <v>0.26357142857142868</v>
      </c>
      <c r="K21" s="10">
        <f t="shared" si="5"/>
        <v>407.57085459183651</v>
      </c>
      <c r="L21" s="11">
        <f t="shared" ref="L21" si="238">L20+((L$31-L$3)/28)</f>
        <v>0.28114285714285714</v>
      </c>
      <c r="M21" s="10">
        <f t="shared" si="7"/>
        <v>434.74224489795876</v>
      </c>
      <c r="N21" s="11">
        <f t="shared" ref="N21" si="239">N20+((N$31-N$3)/28)</f>
        <v>0.29871428571428571</v>
      </c>
      <c r="O21" s="10">
        <f t="shared" si="9"/>
        <v>461.91363520408117</v>
      </c>
      <c r="P21" s="11">
        <f t="shared" ref="P21" si="240">P20+((P$31-P$3)/28)</f>
        <v>0.3162857142857145</v>
      </c>
      <c r="Q21" s="10">
        <f t="shared" si="11"/>
        <v>489.08502551020393</v>
      </c>
      <c r="R21" s="11">
        <f t="shared" ref="R21" si="241">R20+((R$31-R$3)/28)</f>
        <v>0.3338571428571433</v>
      </c>
      <c r="S21" s="10">
        <f t="shared" si="13"/>
        <v>516.25641581632669</v>
      </c>
      <c r="T21" s="11">
        <f t="shared" ref="T21:V21" si="242">T20+((T$31-T$3)/28)</f>
        <v>0.35142857142857109</v>
      </c>
      <c r="U21" s="10">
        <f t="shared" si="15"/>
        <v>543.42780612244792</v>
      </c>
      <c r="V21" s="11">
        <f t="shared" si="242"/>
        <v>0.36899999999999999</v>
      </c>
      <c r="W21" s="10">
        <f t="shared" si="16"/>
        <v>570.59919642857085</v>
      </c>
      <c r="X21" s="11">
        <f t="shared" ref="X21" si="243">X20+((X$31-X$3)/28)</f>
        <v>0.38657142857142873</v>
      </c>
      <c r="Y21" s="10">
        <f t="shared" si="16"/>
        <v>597.77058673469355</v>
      </c>
      <c r="Z21" s="11">
        <f t="shared" ref="Z21" si="244">Z20+((Z$31-Z$3)/28)</f>
        <v>0.40414285714285758</v>
      </c>
      <c r="AA21" s="10">
        <f t="shared" si="16"/>
        <v>624.94197704081637</v>
      </c>
      <c r="AB21" s="11">
        <f t="shared" ref="AB21" si="245">AB20+((AB$31-AB$3)/28)</f>
        <v>0.42171428571428538</v>
      </c>
      <c r="AC21" s="10">
        <f t="shared" si="16"/>
        <v>652.11336734693759</v>
      </c>
      <c r="AD21" s="11">
        <f t="shared" ref="AD21" si="246">AD20+((AD$31-AD$3)/28)</f>
        <v>0.43928571428571417</v>
      </c>
      <c r="AE21" s="10">
        <f t="shared" si="16"/>
        <v>679.28475765306041</v>
      </c>
      <c r="AF21" s="11">
        <f t="shared" ref="AF21" si="247">AF20+((AF$31-AF$3)/28)</f>
        <v>0.45685714285714302</v>
      </c>
      <c r="AG21" s="10">
        <f t="shared" si="16"/>
        <v>706.45614795918323</v>
      </c>
      <c r="AH21" s="11">
        <f t="shared" ref="AH21" si="248">AH20+((AH$31-AH$3)/28)</f>
        <v>0.47442857142857181</v>
      </c>
      <c r="AI21" s="10">
        <f t="shared" si="16"/>
        <v>733.62753826530604</v>
      </c>
      <c r="AJ21" s="11">
        <f t="shared" ref="AJ21" si="249">AJ20+((AJ$31-AJ$3)/28)</f>
        <v>0.4920000000000006</v>
      </c>
      <c r="AK21" s="10">
        <f t="shared" si="16"/>
        <v>760.79892857142875</v>
      </c>
      <c r="AL21" s="11">
        <f t="shared" ref="AL21" si="250">AL20+((AL$31-AL$3)/28)</f>
        <v>0.50957142857142856</v>
      </c>
      <c r="AM21" s="10">
        <f t="shared" si="16"/>
        <v>787.9703188775502</v>
      </c>
      <c r="AN21" s="11">
        <f t="shared" ref="AN21" si="251">AN20+((AN$31-AN$3)/28)</f>
        <v>0.52714285714285747</v>
      </c>
      <c r="AO21" s="10">
        <f t="shared" si="194"/>
        <v>815.14170918367313</v>
      </c>
    </row>
    <row r="22" spans="1:41" s="9" customFormat="1" ht="14.25" customHeight="1" x14ac:dyDescent="0.35">
      <c r="A22" s="10">
        <f t="shared" si="237"/>
        <v>1579.9553571428555</v>
      </c>
      <c r="B22" s="11">
        <f t="shared" si="237"/>
        <v>0.1425142857142857</v>
      </c>
      <c r="C22" s="10">
        <f t="shared" si="1"/>
        <v>225.16620918367323</v>
      </c>
      <c r="D22" s="11">
        <f t="shared" si="237"/>
        <v>0.19595714285714291</v>
      </c>
      <c r="E22" s="10">
        <f t="shared" si="2"/>
        <v>309.60353762755079</v>
      </c>
      <c r="F22" s="11">
        <f t="shared" si="237"/>
        <v>0.23158571428571434</v>
      </c>
      <c r="G22" s="10">
        <f t="shared" si="3"/>
        <v>365.89508992346907</v>
      </c>
      <c r="H22" s="11">
        <f t="shared" si="237"/>
        <v>0.24940000000000029</v>
      </c>
      <c r="I22" s="10">
        <f t="shared" si="4"/>
        <v>394.04086607142864</v>
      </c>
      <c r="J22" s="11">
        <f t="shared" si="237"/>
        <v>0.26721428571428585</v>
      </c>
      <c r="K22" s="10">
        <f t="shared" si="5"/>
        <v>422.18664221938752</v>
      </c>
      <c r="L22" s="11">
        <f t="shared" ref="L22" si="252">L21+((L$31-L$3)/28)</f>
        <v>0.28502857142857141</v>
      </c>
      <c r="M22" s="10">
        <f t="shared" si="7"/>
        <v>450.33241836734646</v>
      </c>
      <c r="N22" s="11">
        <f t="shared" ref="N22" si="253">N21+((N$31-N$3)/28)</f>
        <v>0.30284285714285714</v>
      </c>
      <c r="O22" s="10">
        <f t="shared" si="9"/>
        <v>478.47819451530563</v>
      </c>
      <c r="P22" s="11">
        <f t="shared" ref="P22" si="254">P21+((P$31-P$3)/28)</f>
        <v>0.32065714285714308</v>
      </c>
      <c r="Q22" s="10">
        <f t="shared" si="11"/>
        <v>506.62397066326514</v>
      </c>
      <c r="R22" s="11">
        <f t="shared" ref="R22" si="255">R21+((R$31-R$3)/28)</f>
        <v>0.33847142857142903</v>
      </c>
      <c r="S22" s="10">
        <f t="shared" si="13"/>
        <v>534.76974681122465</v>
      </c>
      <c r="T22" s="11">
        <f t="shared" ref="T22:V22" si="256">T21+((T$31-T$3)/28)</f>
        <v>0.35628571428571393</v>
      </c>
      <c r="U22" s="10">
        <f t="shared" si="15"/>
        <v>562.91552295918257</v>
      </c>
      <c r="V22" s="11">
        <f t="shared" si="256"/>
        <v>0.37409999999999999</v>
      </c>
      <c r="W22" s="10">
        <f t="shared" si="16"/>
        <v>591.06129910714219</v>
      </c>
      <c r="X22" s="11">
        <f t="shared" ref="X22" si="257">X21+((X$31-X$3)/28)</f>
        <v>0.39191428571428588</v>
      </c>
      <c r="Y22" s="10">
        <f t="shared" si="16"/>
        <v>619.2070752551017</v>
      </c>
      <c r="Z22" s="11">
        <f t="shared" ref="Z22" si="258">Z21+((Z$31-Z$3)/28)</f>
        <v>0.40972857142857189</v>
      </c>
      <c r="AA22" s="10">
        <f t="shared" si="16"/>
        <v>647.35285140306132</v>
      </c>
      <c r="AB22" s="11">
        <f t="shared" ref="AB22" si="259">AB21+((AB$31-AB$3)/28)</f>
        <v>0.42754285714285678</v>
      </c>
      <c r="AC22" s="10">
        <f t="shared" si="16"/>
        <v>675.49862755101913</v>
      </c>
      <c r="AD22" s="11">
        <f t="shared" ref="AD22" si="260">AD21+((AD$31-AD$3)/28)</f>
        <v>0.44535714285714273</v>
      </c>
      <c r="AE22" s="10">
        <f t="shared" si="16"/>
        <v>703.64440369897864</v>
      </c>
      <c r="AF22" s="11">
        <f t="shared" ref="AF22" si="261">AF21+((AF$31-AF$3)/28)</f>
        <v>0.46317142857142873</v>
      </c>
      <c r="AG22" s="10">
        <f t="shared" si="16"/>
        <v>731.79017984693826</v>
      </c>
      <c r="AH22" s="11">
        <f t="shared" ref="AH22" si="262">AH21+((AH$31-AH$3)/28)</f>
        <v>0.48098571428571468</v>
      </c>
      <c r="AI22" s="10">
        <f t="shared" si="16"/>
        <v>759.93595599489777</v>
      </c>
      <c r="AJ22" s="11">
        <f t="shared" ref="AJ22" si="263">AJ21+((AJ$31-AJ$3)/28)</f>
        <v>0.49880000000000063</v>
      </c>
      <c r="AK22" s="10">
        <f t="shared" si="16"/>
        <v>788.08173214285728</v>
      </c>
      <c r="AL22" s="11">
        <f t="shared" ref="AL22" si="264">AL21+((AL$31-AL$3)/28)</f>
        <v>0.51661428571428569</v>
      </c>
      <c r="AM22" s="10">
        <f t="shared" si="16"/>
        <v>816.22750829081542</v>
      </c>
      <c r="AN22" s="11">
        <f t="shared" ref="AN22" si="265">AN21+((AN$31-AN$3)/28)</f>
        <v>0.53442857142857181</v>
      </c>
      <c r="AO22" s="10">
        <f t="shared" si="194"/>
        <v>844.37328443877527</v>
      </c>
    </row>
    <row r="23" spans="1:41" s="9" customFormat="1" ht="14.25" customHeight="1" x14ac:dyDescent="0.35">
      <c r="A23" s="10">
        <f t="shared" si="237"/>
        <v>1613.5714285714268</v>
      </c>
      <c r="B23" s="11">
        <f t="shared" si="237"/>
        <v>0.14445714285714284</v>
      </c>
      <c r="C23" s="10">
        <f t="shared" si="1"/>
        <v>233.09191836734666</v>
      </c>
      <c r="D23" s="11">
        <f t="shared" si="237"/>
        <v>0.19862857142857149</v>
      </c>
      <c r="E23" s="10">
        <f t="shared" si="2"/>
        <v>320.5013877551018</v>
      </c>
      <c r="F23" s="11">
        <f t="shared" si="237"/>
        <v>0.2347428571428572</v>
      </c>
      <c r="G23" s="10">
        <f t="shared" si="3"/>
        <v>378.77436734693845</v>
      </c>
      <c r="H23" s="11">
        <f t="shared" si="237"/>
        <v>0.2528000000000003</v>
      </c>
      <c r="I23" s="10">
        <f t="shared" si="4"/>
        <v>407.9108571428572</v>
      </c>
      <c r="J23" s="11">
        <f t="shared" si="237"/>
        <v>0.27085714285714302</v>
      </c>
      <c r="K23" s="10">
        <f t="shared" si="5"/>
        <v>437.04734693877532</v>
      </c>
      <c r="L23" s="11">
        <f t="shared" ref="L23" si="266">L22+((L$31-L$3)/28)</f>
        <v>0.28891428571428568</v>
      </c>
      <c r="M23" s="10">
        <f t="shared" si="7"/>
        <v>466.18383673469333</v>
      </c>
      <c r="N23" s="11">
        <f t="shared" ref="N23" si="267">N22+((N$31-N$3)/28)</f>
        <v>0.30697142857142856</v>
      </c>
      <c r="O23" s="10">
        <f t="shared" si="9"/>
        <v>495.32032653061168</v>
      </c>
      <c r="P23" s="11">
        <f t="shared" ref="P23" si="268">P22+((P$31-P$3)/28)</f>
        <v>0.32502857142857167</v>
      </c>
      <c r="Q23" s="10">
        <f t="shared" si="11"/>
        <v>524.45681632653043</v>
      </c>
      <c r="R23" s="11">
        <f t="shared" ref="R23" si="269">R22+((R$31-R$3)/28)</f>
        <v>0.34308571428571477</v>
      </c>
      <c r="S23" s="10">
        <f t="shared" si="13"/>
        <v>553.59330612244912</v>
      </c>
      <c r="T23" s="11">
        <f t="shared" ref="T23:V23" si="270">T22+((T$31-T$3)/28)</f>
        <v>0.36114285714285677</v>
      </c>
      <c r="U23" s="10">
        <f t="shared" si="15"/>
        <v>582.72979591836611</v>
      </c>
      <c r="V23" s="11">
        <f t="shared" si="270"/>
        <v>0.37919999999999998</v>
      </c>
      <c r="W23" s="10">
        <f t="shared" si="16"/>
        <v>611.86628571428503</v>
      </c>
      <c r="X23" s="11">
        <f t="shared" ref="X23" si="271">X22+((X$31-X$3)/28)</f>
        <v>0.39725714285714303</v>
      </c>
      <c r="Y23" s="10">
        <f t="shared" si="16"/>
        <v>641.00277551020372</v>
      </c>
      <c r="Z23" s="11">
        <f t="shared" ref="Z23" si="272">Z22+((Z$31-Z$3)/28)</f>
        <v>0.41531428571428619</v>
      </c>
      <c r="AA23" s="10">
        <f t="shared" si="16"/>
        <v>670.13926530612252</v>
      </c>
      <c r="AB23" s="11">
        <f t="shared" ref="AB23" si="273">AB22+((AB$31-AB$3)/28)</f>
        <v>0.43337142857142819</v>
      </c>
      <c r="AC23" s="10">
        <f t="shared" si="16"/>
        <v>699.2757551020394</v>
      </c>
      <c r="AD23" s="11">
        <f t="shared" ref="AD23" si="274">AD22+((AD$31-AD$3)/28)</f>
        <v>0.45142857142857129</v>
      </c>
      <c r="AE23" s="10">
        <f t="shared" si="16"/>
        <v>728.4122448979582</v>
      </c>
      <c r="AF23" s="11">
        <f t="shared" ref="AF23" si="275">AF22+((AF$31-AF$3)/28)</f>
        <v>0.46948571428571445</v>
      </c>
      <c r="AG23" s="10">
        <f t="shared" si="16"/>
        <v>757.54873469387701</v>
      </c>
      <c r="AH23" s="11">
        <f t="shared" ref="AH23" si="276">AH22+((AH$31-AH$3)/28)</f>
        <v>0.48754285714285756</v>
      </c>
      <c r="AI23" s="10">
        <f t="shared" si="16"/>
        <v>786.6852244897957</v>
      </c>
      <c r="AJ23" s="11">
        <f t="shared" ref="AJ23" si="277">AJ22+((AJ$31-AJ$3)/28)</f>
        <v>0.5056000000000006</v>
      </c>
      <c r="AK23" s="10">
        <f t="shared" si="16"/>
        <v>815.82171428571439</v>
      </c>
      <c r="AL23" s="11">
        <f t="shared" ref="AL23" si="278">AL22+((AL$31-AL$3)/28)</f>
        <v>0.52365714285714282</v>
      </c>
      <c r="AM23" s="10">
        <f t="shared" si="16"/>
        <v>844.95820408163172</v>
      </c>
      <c r="AN23" s="11">
        <f t="shared" ref="AN23" si="279">AN22+((AN$31-AN$3)/28)</f>
        <v>0.54171428571428615</v>
      </c>
      <c r="AO23" s="10">
        <f t="shared" si="194"/>
        <v>874.09469387755075</v>
      </c>
    </row>
    <row r="24" spans="1:41" s="9" customFormat="1" ht="14.25" customHeight="1" x14ac:dyDescent="0.35">
      <c r="A24" s="10">
        <f t="shared" si="237"/>
        <v>1647.1874999999982</v>
      </c>
      <c r="B24" s="11">
        <f t="shared" si="237"/>
        <v>0.14639999999999997</v>
      </c>
      <c r="C24" s="10">
        <f t="shared" si="1"/>
        <v>241.14824999999971</v>
      </c>
      <c r="D24" s="11">
        <f t="shared" si="237"/>
        <v>0.20130000000000006</v>
      </c>
      <c r="E24" s="10">
        <f t="shared" si="2"/>
        <v>331.57884374999975</v>
      </c>
      <c r="F24" s="11">
        <f t="shared" si="237"/>
        <v>0.23790000000000006</v>
      </c>
      <c r="G24" s="10">
        <f t="shared" si="3"/>
        <v>391.86590624999968</v>
      </c>
      <c r="H24" s="11">
        <f t="shared" si="237"/>
        <v>0.25620000000000032</v>
      </c>
      <c r="I24" s="10">
        <f t="shared" si="4"/>
        <v>422.00943750000005</v>
      </c>
      <c r="J24" s="11">
        <f t="shared" si="237"/>
        <v>0.27450000000000019</v>
      </c>
      <c r="K24" s="10">
        <f t="shared" si="5"/>
        <v>452.15296874999979</v>
      </c>
      <c r="L24" s="11">
        <f t="shared" ref="L24" si="280">L23+((L$31-L$3)/28)</f>
        <v>0.29279999999999995</v>
      </c>
      <c r="M24" s="10">
        <f t="shared" si="7"/>
        <v>482.29649999999941</v>
      </c>
      <c r="N24" s="11">
        <f t="shared" ref="N24" si="281">N23+((N$31-N$3)/28)</f>
        <v>0.31109999999999999</v>
      </c>
      <c r="O24" s="10">
        <f t="shared" si="9"/>
        <v>512.44003124999938</v>
      </c>
      <c r="P24" s="11">
        <f t="shared" ref="P24" si="282">P23+((P$31-P$3)/28)</f>
        <v>0.32940000000000025</v>
      </c>
      <c r="Q24" s="10">
        <f t="shared" si="11"/>
        <v>542.58356249999986</v>
      </c>
      <c r="R24" s="11">
        <f t="shared" ref="R24" si="283">R23+((R$31-R$3)/28)</f>
        <v>0.34770000000000051</v>
      </c>
      <c r="S24" s="10">
        <f t="shared" si="13"/>
        <v>572.72709375000022</v>
      </c>
      <c r="T24" s="11">
        <f t="shared" ref="T24:V24" si="284">T23+((T$31-T$3)/28)</f>
        <v>0.3659999999999996</v>
      </c>
      <c r="U24" s="10">
        <f t="shared" si="15"/>
        <v>602.87062499999865</v>
      </c>
      <c r="V24" s="11">
        <f t="shared" si="284"/>
        <v>0.38429999999999997</v>
      </c>
      <c r="W24" s="10">
        <f t="shared" si="16"/>
        <v>633.01415624999925</v>
      </c>
      <c r="X24" s="11">
        <f t="shared" ref="X24" si="285">X23+((X$31-X$3)/28)</f>
        <v>0.40260000000000018</v>
      </c>
      <c r="Y24" s="10">
        <f t="shared" si="16"/>
        <v>663.15768749999961</v>
      </c>
      <c r="Z24" s="11">
        <f t="shared" ref="Z24" si="286">Z23+((Z$31-Z$3)/28)</f>
        <v>0.4209000000000005</v>
      </c>
      <c r="AA24" s="10">
        <f t="shared" si="16"/>
        <v>693.30121875000009</v>
      </c>
      <c r="AB24" s="11">
        <f t="shared" ref="AB24" si="287">AB23+((AB$31-AB$3)/28)</f>
        <v>0.43919999999999959</v>
      </c>
      <c r="AC24" s="10">
        <f t="shared" si="16"/>
        <v>723.44474999999852</v>
      </c>
      <c r="AD24" s="11">
        <f t="shared" ref="AD24" si="288">AD23+((AD$31-AD$3)/28)</f>
        <v>0.45749999999999985</v>
      </c>
      <c r="AE24" s="10">
        <f t="shared" si="16"/>
        <v>753.58828124999889</v>
      </c>
      <c r="AF24" s="11">
        <f t="shared" ref="AF24" si="289">AF23+((AF$31-AF$3)/28)</f>
        <v>0.47580000000000017</v>
      </c>
      <c r="AG24" s="10">
        <f t="shared" si="16"/>
        <v>783.73181249999936</v>
      </c>
      <c r="AH24" s="11">
        <f t="shared" ref="AH24" si="290">AH23+((AH$31-AH$3)/28)</f>
        <v>0.49410000000000043</v>
      </c>
      <c r="AI24" s="10">
        <f t="shared" si="16"/>
        <v>813.87534374999984</v>
      </c>
      <c r="AJ24" s="11">
        <f t="shared" ref="AJ24" si="291">AJ23+((AJ$31-AJ$3)/28)</f>
        <v>0.51240000000000063</v>
      </c>
      <c r="AK24" s="10">
        <f t="shared" si="16"/>
        <v>844.01887500000009</v>
      </c>
      <c r="AL24" s="11">
        <f t="shared" ref="AL24" si="292">AL23+((AL$31-AL$3)/28)</f>
        <v>0.53069999999999995</v>
      </c>
      <c r="AM24" s="10">
        <f t="shared" si="16"/>
        <v>874.16240624999898</v>
      </c>
      <c r="AN24" s="11">
        <f t="shared" ref="AN24" si="293">AN23+((AN$31-AN$3)/28)</f>
        <v>0.54900000000000049</v>
      </c>
      <c r="AO24" s="10">
        <f t="shared" si="194"/>
        <v>904.3059374999998</v>
      </c>
    </row>
    <row r="25" spans="1:41" s="9" customFormat="1" ht="14.25" customHeight="1" x14ac:dyDescent="0.35">
      <c r="A25" s="10">
        <f t="shared" si="237"/>
        <v>1680.8035714285695</v>
      </c>
      <c r="B25" s="11">
        <f t="shared" si="237"/>
        <v>0.14834285714285711</v>
      </c>
      <c r="C25" s="10">
        <f t="shared" si="1"/>
        <v>249.33520408163233</v>
      </c>
      <c r="D25" s="11">
        <f t="shared" si="237"/>
        <v>0.20397142857142864</v>
      </c>
      <c r="E25" s="10">
        <f t="shared" si="2"/>
        <v>342.83590561224463</v>
      </c>
      <c r="F25" s="11">
        <f t="shared" si="237"/>
        <v>0.24105714285714291</v>
      </c>
      <c r="G25" s="10">
        <f t="shared" si="3"/>
        <v>405.16970663265272</v>
      </c>
      <c r="H25" s="11">
        <f t="shared" si="237"/>
        <v>0.25960000000000033</v>
      </c>
      <c r="I25" s="10">
        <f t="shared" si="4"/>
        <v>436.33660714285719</v>
      </c>
      <c r="J25" s="11">
        <f t="shared" si="237"/>
        <v>0.27814285714285736</v>
      </c>
      <c r="K25" s="10">
        <f t="shared" si="5"/>
        <v>467.50350765306104</v>
      </c>
      <c r="L25" s="11">
        <f t="shared" ref="L25" si="294">L24+((L$31-L$3)/28)</f>
        <v>0.29668571428571422</v>
      </c>
      <c r="M25" s="10">
        <f t="shared" si="7"/>
        <v>498.67040816326465</v>
      </c>
      <c r="N25" s="11">
        <f t="shared" ref="N25" si="295">N24+((N$31-N$3)/28)</f>
        <v>0.31522857142857141</v>
      </c>
      <c r="O25" s="10">
        <f t="shared" si="9"/>
        <v>529.83730867346878</v>
      </c>
      <c r="P25" s="11">
        <f t="shared" ref="P25" si="296">P24+((P$31-P$3)/28)</f>
        <v>0.33377142857142883</v>
      </c>
      <c r="Q25" s="10">
        <f t="shared" si="11"/>
        <v>561.00420918367331</v>
      </c>
      <c r="R25" s="11">
        <f t="shared" ref="R25" si="297">R24+((R$31-R$3)/28)</f>
        <v>0.35231428571428625</v>
      </c>
      <c r="S25" s="10">
        <f t="shared" si="13"/>
        <v>592.17110969387772</v>
      </c>
      <c r="T25" s="11">
        <f t="shared" ref="T25:V25" si="298">T24+((T$31-T$3)/28)</f>
        <v>0.37085714285714244</v>
      </c>
      <c r="U25" s="10">
        <f t="shared" si="15"/>
        <v>623.33801020408021</v>
      </c>
      <c r="V25" s="11">
        <f t="shared" si="298"/>
        <v>0.38939999999999997</v>
      </c>
      <c r="W25" s="10">
        <f t="shared" si="16"/>
        <v>654.50491071428496</v>
      </c>
      <c r="X25" s="11">
        <f t="shared" ref="X25" si="299">X24+((X$31-X$3)/28)</f>
        <v>0.40794285714285733</v>
      </c>
      <c r="Y25" s="10">
        <f t="shared" si="16"/>
        <v>685.67181122448937</v>
      </c>
      <c r="Z25" s="11">
        <f t="shared" ref="Z25" si="300">Z24+((Z$31-Z$3)/28)</f>
        <v>0.4264857142857148</v>
      </c>
      <c r="AA25" s="10">
        <f t="shared" si="16"/>
        <v>716.8387117346939</v>
      </c>
      <c r="AB25" s="11">
        <f t="shared" ref="AB25" si="301">AB24+((AB$31-AB$3)/28)</f>
        <v>0.445028571428571</v>
      </c>
      <c r="AC25" s="10">
        <f t="shared" si="16"/>
        <v>748.00561224489638</v>
      </c>
      <c r="AD25" s="11">
        <f t="shared" ref="AD25" si="302">AD24+((AD$31-AD$3)/28)</f>
        <v>0.46357142857142841</v>
      </c>
      <c r="AE25" s="10">
        <f t="shared" si="16"/>
        <v>779.17251275510091</v>
      </c>
      <c r="AF25" s="11">
        <f t="shared" ref="AF25" si="303">AF24+((AF$31-AF$3)/28)</f>
        <v>0.48211428571428588</v>
      </c>
      <c r="AG25" s="10">
        <f t="shared" si="16"/>
        <v>810.33941326530544</v>
      </c>
      <c r="AH25" s="11">
        <f t="shared" ref="AH25" si="304">AH24+((AH$31-AH$3)/28)</f>
        <v>0.50065714285714324</v>
      </c>
      <c r="AI25" s="10">
        <f t="shared" si="16"/>
        <v>841.50631377550985</v>
      </c>
      <c r="AJ25" s="11">
        <f t="shared" ref="AJ25" si="305">AJ24+((AJ$31-AJ$3)/28)</f>
        <v>0.51920000000000066</v>
      </c>
      <c r="AK25" s="10">
        <f t="shared" si="16"/>
        <v>872.67321428571438</v>
      </c>
      <c r="AL25" s="11">
        <f t="shared" ref="AL25" si="306">AL24+((AL$31-AL$3)/28)</f>
        <v>0.53774285714285708</v>
      </c>
      <c r="AM25" s="10">
        <f t="shared" si="16"/>
        <v>903.8401147959172</v>
      </c>
      <c r="AN25" s="11">
        <f t="shared" ref="AN25" si="307">AN24+((AN$31-AN$3)/28)</f>
        <v>0.55628571428571483</v>
      </c>
      <c r="AO25" s="10">
        <f t="shared" si="194"/>
        <v>935.0070153061223</v>
      </c>
    </row>
    <row r="26" spans="1:41" s="9" customFormat="1" ht="14.25" customHeight="1" x14ac:dyDescent="0.35">
      <c r="A26" s="10">
        <f t="shared" si="237"/>
        <v>1714.4196428571408</v>
      </c>
      <c r="B26" s="11">
        <f t="shared" si="237"/>
        <v>0.15028571428571424</v>
      </c>
      <c r="C26" s="10">
        <f t="shared" si="1"/>
        <v>257.6527806122445</v>
      </c>
      <c r="D26" s="11">
        <f t="shared" si="237"/>
        <v>0.20664285714285721</v>
      </c>
      <c r="E26" s="10">
        <f t="shared" si="2"/>
        <v>354.27257334183645</v>
      </c>
      <c r="F26" s="11">
        <f t="shared" si="237"/>
        <v>0.24421428571428577</v>
      </c>
      <c r="G26" s="10">
        <f t="shared" si="3"/>
        <v>418.68576849489756</v>
      </c>
      <c r="H26" s="11">
        <f t="shared" si="237"/>
        <v>0.26300000000000034</v>
      </c>
      <c r="I26" s="10">
        <f t="shared" si="4"/>
        <v>450.89236607142863</v>
      </c>
      <c r="J26" s="11">
        <f t="shared" si="237"/>
        <v>0.28178571428571453</v>
      </c>
      <c r="K26" s="10">
        <f t="shared" si="5"/>
        <v>483.09896364795901</v>
      </c>
      <c r="L26" s="11">
        <f t="shared" ref="L26" si="308">L25+((L$31-L$3)/28)</f>
        <v>0.30057142857142849</v>
      </c>
      <c r="M26" s="10">
        <f t="shared" si="7"/>
        <v>515.305561224489</v>
      </c>
      <c r="N26" s="11">
        <f t="shared" ref="N26" si="309">N25+((N$31-N$3)/28)</f>
        <v>0.31935714285714284</v>
      </c>
      <c r="O26" s="10">
        <f t="shared" si="9"/>
        <v>547.51215880101972</v>
      </c>
      <c r="P26" s="11">
        <f t="shared" ref="P26" si="310">P25+((P$31-P$3)/28)</f>
        <v>0.33814285714285741</v>
      </c>
      <c r="Q26" s="10">
        <f t="shared" si="11"/>
        <v>579.71875637755079</v>
      </c>
      <c r="R26" s="11">
        <f t="shared" ref="R26" si="311">R25+((R$31-R$3)/28)</f>
        <v>0.35692857142857198</v>
      </c>
      <c r="S26" s="10">
        <f t="shared" si="13"/>
        <v>611.92535395408186</v>
      </c>
      <c r="T26" s="11">
        <f t="shared" ref="T26:V26" si="312">T25+((T$31-T$3)/28)</f>
        <v>0.37571428571428528</v>
      </c>
      <c r="U26" s="10">
        <f t="shared" si="15"/>
        <v>644.13195153061076</v>
      </c>
      <c r="V26" s="11">
        <f t="shared" si="312"/>
        <v>0.39449999999999996</v>
      </c>
      <c r="W26" s="10">
        <f t="shared" si="16"/>
        <v>676.33854910714194</v>
      </c>
      <c r="X26" s="11">
        <f t="shared" ref="X26" si="313">X25+((X$31-X$3)/28)</f>
        <v>0.41328571428571448</v>
      </c>
      <c r="Y26" s="10">
        <f t="shared" si="16"/>
        <v>708.54514668367301</v>
      </c>
      <c r="Z26" s="11">
        <f t="shared" ref="Z26" si="314">Z25+((Z$31-Z$3)/28)</f>
        <v>0.43207142857142911</v>
      </c>
      <c r="AA26" s="10">
        <f t="shared" si="16"/>
        <v>740.75174426020408</v>
      </c>
      <c r="AB26" s="11">
        <f t="shared" ref="AB26" si="315">AB25+((AB$31-AB$3)/28)</f>
        <v>0.4508571428571424</v>
      </c>
      <c r="AC26" s="10">
        <f t="shared" si="16"/>
        <v>772.95834183673298</v>
      </c>
      <c r="AD26" s="11">
        <f t="shared" ref="AD26" si="316">AD25+((AD$31-AD$3)/28)</f>
        <v>0.46964285714285697</v>
      </c>
      <c r="AE26" s="10">
        <f t="shared" si="16"/>
        <v>805.16493941326405</v>
      </c>
      <c r="AF26" s="11">
        <f t="shared" ref="AF26" si="317">AF25+((AF$31-AF$3)/28)</f>
        <v>0.4884285714285716</v>
      </c>
      <c r="AG26" s="10">
        <f t="shared" si="16"/>
        <v>837.37153698979523</v>
      </c>
      <c r="AH26" s="11">
        <f t="shared" ref="AH26" si="318">AH25+((AH$31-AH$3)/28)</f>
        <v>0.50721428571428606</v>
      </c>
      <c r="AI26" s="10">
        <f t="shared" si="16"/>
        <v>869.57813456632607</v>
      </c>
      <c r="AJ26" s="11">
        <f t="shared" ref="AJ26" si="319">AJ25+((AJ$31-AJ$3)/28)</f>
        <v>0.52600000000000069</v>
      </c>
      <c r="AK26" s="10">
        <f t="shared" si="16"/>
        <v>901.78473214285725</v>
      </c>
      <c r="AL26" s="11">
        <f t="shared" ref="AL26" si="320">AL25+((AL$31-AL$3)/28)</f>
        <v>0.54478571428571421</v>
      </c>
      <c r="AM26" s="10">
        <f t="shared" si="16"/>
        <v>933.9913297193865</v>
      </c>
      <c r="AN26" s="11">
        <f t="shared" ref="AN26" si="321">AN25+((AN$31-AN$3)/28)</f>
        <v>0.56357142857142917</v>
      </c>
      <c r="AO26" s="10">
        <f t="shared" si="194"/>
        <v>966.19792729591825</v>
      </c>
    </row>
    <row r="27" spans="1:41" s="9" customFormat="1" ht="14.25" customHeight="1" x14ac:dyDescent="0.35">
      <c r="A27" s="10">
        <f t="shared" si="237"/>
        <v>1748.0357142857122</v>
      </c>
      <c r="B27" s="11">
        <f t="shared" si="237"/>
        <v>0.15222857142857138</v>
      </c>
      <c r="C27" s="10">
        <f t="shared" si="1"/>
        <v>266.10097959183634</v>
      </c>
      <c r="D27" s="11">
        <f t="shared" si="237"/>
        <v>0.20931428571428579</v>
      </c>
      <c r="E27" s="10">
        <f t="shared" si="2"/>
        <v>365.8888469387752</v>
      </c>
      <c r="F27" s="11">
        <f t="shared" si="237"/>
        <v>0.24737142857142863</v>
      </c>
      <c r="G27" s="10">
        <f t="shared" si="3"/>
        <v>432.41409183673426</v>
      </c>
      <c r="H27" s="11">
        <f t="shared" si="237"/>
        <v>0.26640000000000036</v>
      </c>
      <c r="I27" s="10">
        <f t="shared" si="4"/>
        <v>465.67671428571435</v>
      </c>
      <c r="J27" s="11">
        <f t="shared" si="237"/>
        <v>0.2854285714285717</v>
      </c>
      <c r="K27" s="10">
        <f t="shared" si="5"/>
        <v>498.93933673469377</v>
      </c>
      <c r="L27" s="11">
        <f t="shared" ref="L27" si="322">L26+((L$31-L$3)/28)</f>
        <v>0.30445714285714276</v>
      </c>
      <c r="M27" s="10">
        <f t="shared" si="7"/>
        <v>532.20195918367267</v>
      </c>
      <c r="N27" s="11">
        <f t="shared" ref="N27" si="323">N26+((N$31-N$3)/28)</f>
        <v>0.32348571428571427</v>
      </c>
      <c r="O27" s="10">
        <f t="shared" si="9"/>
        <v>565.46458163265231</v>
      </c>
      <c r="P27" s="11">
        <f t="shared" ref="P27" si="324">P26+((P$31-P$3)/28)</f>
        <v>0.34251428571428599</v>
      </c>
      <c r="Q27" s="10">
        <f t="shared" si="11"/>
        <v>598.72720408163241</v>
      </c>
      <c r="R27" s="11">
        <f t="shared" ref="R27" si="325">R26+((R$31-R$3)/28)</f>
        <v>0.36154285714285772</v>
      </c>
      <c r="S27" s="10">
        <f t="shared" si="13"/>
        <v>631.9898265306125</v>
      </c>
      <c r="T27" s="11">
        <f t="shared" ref="T27:V27" si="326">T26+((T$31-T$3)/28)</f>
        <v>0.38057142857142812</v>
      </c>
      <c r="U27" s="10">
        <f t="shared" si="15"/>
        <v>665.25244897959021</v>
      </c>
      <c r="V27" s="11">
        <f t="shared" si="326"/>
        <v>0.39959999999999996</v>
      </c>
      <c r="W27" s="10">
        <f t="shared" si="16"/>
        <v>698.51507142857054</v>
      </c>
      <c r="X27" s="11">
        <f t="shared" ref="X27" si="327">X26+((X$31-X$3)/28)</f>
        <v>0.41862857142857163</v>
      </c>
      <c r="Y27" s="10">
        <f t="shared" si="16"/>
        <v>731.77769387755052</v>
      </c>
      <c r="Z27" s="11">
        <f t="shared" ref="Z27" si="328">Z26+((Z$31-Z$3)/28)</f>
        <v>0.43765714285714341</v>
      </c>
      <c r="AA27" s="10">
        <f t="shared" si="16"/>
        <v>765.04031632653061</v>
      </c>
      <c r="AB27" s="11">
        <f t="shared" ref="AB27" si="329">AB26+((AB$31-AB$3)/28)</f>
        <v>0.45668571428571381</v>
      </c>
      <c r="AC27" s="10">
        <f t="shared" si="16"/>
        <v>798.30293877550844</v>
      </c>
      <c r="AD27" s="11">
        <f t="shared" ref="AD27" si="330">AD26+((AD$31-AD$3)/28)</f>
        <v>0.47571428571428553</v>
      </c>
      <c r="AE27" s="10">
        <f t="shared" si="16"/>
        <v>831.56556122448853</v>
      </c>
      <c r="AF27" s="11">
        <f t="shared" ref="AF27" si="331">AF26+((AF$31-AF$3)/28)</f>
        <v>0.49474285714285732</v>
      </c>
      <c r="AG27" s="10">
        <f t="shared" si="16"/>
        <v>864.82818367346863</v>
      </c>
      <c r="AH27" s="11">
        <f t="shared" ref="AH27" si="332">AH26+((AH$31-AH$3)/28)</f>
        <v>0.51377142857142888</v>
      </c>
      <c r="AI27" s="10">
        <f t="shared" si="16"/>
        <v>898.09080612244838</v>
      </c>
      <c r="AJ27" s="11">
        <f t="shared" ref="AJ27" si="333">AJ26+((AJ$31-AJ$3)/28)</f>
        <v>0.53280000000000072</v>
      </c>
      <c r="AK27" s="10">
        <f t="shared" si="16"/>
        <v>931.35342857142871</v>
      </c>
      <c r="AL27" s="11">
        <f t="shared" ref="AL27" si="334">AL26+((AL$31-AL$3)/28)</f>
        <v>0.55182857142857134</v>
      </c>
      <c r="AM27" s="10">
        <f t="shared" si="16"/>
        <v>964.61605102040687</v>
      </c>
      <c r="AN27" s="11">
        <f t="shared" ref="AN27" si="335">AN26+((AN$31-AN$3)/28)</f>
        <v>0.57085714285714351</v>
      </c>
      <c r="AO27" s="10">
        <f t="shared" si="194"/>
        <v>997.87867346938765</v>
      </c>
    </row>
    <row r="28" spans="1:41" s="9" customFormat="1" ht="14.25" customHeight="1" x14ac:dyDescent="0.35">
      <c r="A28" s="10">
        <f t="shared" si="237"/>
        <v>1781.6517857142835</v>
      </c>
      <c r="B28" s="11">
        <f t="shared" si="237"/>
        <v>0.15417142857142851</v>
      </c>
      <c r="C28" s="10">
        <f t="shared" si="1"/>
        <v>274.67980102040769</v>
      </c>
      <c r="D28" s="11">
        <f t="shared" si="237"/>
        <v>0.21198571428571436</v>
      </c>
      <c r="E28" s="10">
        <f t="shared" si="2"/>
        <v>377.68472640306089</v>
      </c>
      <c r="F28" s="11">
        <f t="shared" si="237"/>
        <v>0.25052857142857149</v>
      </c>
      <c r="G28" s="10">
        <f t="shared" si="3"/>
        <v>446.35467665816282</v>
      </c>
      <c r="H28" s="11">
        <f t="shared" si="237"/>
        <v>0.26980000000000037</v>
      </c>
      <c r="I28" s="10">
        <f t="shared" si="4"/>
        <v>480.68965178571437</v>
      </c>
      <c r="J28" s="11">
        <f t="shared" si="237"/>
        <v>0.28907142857142887</v>
      </c>
      <c r="K28" s="10">
        <f t="shared" si="5"/>
        <v>515.02462691326525</v>
      </c>
      <c r="L28" s="11">
        <f t="shared" ref="L28" si="336">L27+((L$31-L$3)/28)</f>
        <v>0.30834285714285703</v>
      </c>
      <c r="M28" s="10">
        <f t="shared" si="7"/>
        <v>549.35960204081539</v>
      </c>
      <c r="N28" s="11">
        <f t="shared" ref="N28" si="337">N27+((N$31-N$3)/28)</f>
        <v>0.32761428571428569</v>
      </c>
      <c r="O28" s="10">
        <f t="shared" si="9"/>
        <v>583.69457716836655</v>
      </c>
      <c r="P28" s="11">
        <f t="shared" ref="P28" si="338">P27+((P$31-P$3)/28)</f>
        <v>0.34688571428571457</v>
      </c>
      <c r="Q28" s="10">
        <f t="shared" si="11"/>
        <v>618.02955229591817</v>
      </c>
      <c r="R28" s="11">
        <f t="shared" ref="R28" si="339">R27+((R$31-R$3)/28)</f>
        <v>0.36615714285714346</v>
      </c>
      <c r="S28" s="10">
        <f t="shared" si="13"/>
        <v>652.36452742346967</v>
      </c>
      <c r="T28" s="11">
        <f t="shared" ref="T28:V28" si="340">T27+((T$31-T$3)/28)</f>
        <v>0.38542857142857095</v>
      </c>
      <c r="U28" s="10">
        <f t="shared" si="15"/>
        <v>686.69950255101867</v>
      </c>
      <c r="V28" s="11">
        <f t="shared" si="340"/>
        <v>0.40469999999999995</v>
      </c>
      <c r="W28" s="10">
        <f t="shared" si="16"/>
        <v>721.0344776785704</v>
      </c>
      <c r="X28" s="11">
        <f t="shared" ref="X28" si="341">X27+((X$31-X$3)/28)</f>
        <v>0.42397142857142878</v>
      </c>
      <c r="Y28" s="10">
        <f t="shared" si="16"/>
        <v>755.3694528061219</v>
      </c>
      <c r="Z28" s="11">
        <f t="shared" ref="Z28" si="342">Z27+((Z$31-Z$3)/28)</f>
        <v>0.44324285714285772</v>
      </c>
      <c r="AA28" s="10">
        <f t="shared" si="16"/>
        <v>789.70442793367351</v>
      </c>
      <c r="AB28" s="11">
        <f t="shared" ref="AB28" si="343">AB27+((AB$31-AB$3)/28)</f>
        <v>0.46251428571428521</v>
      </c>
      <c r="AC28" s="10">
        <f t="shared" si="16"/>
        <v>824.03940306122263</v>
      </c>
      <c r="AD28" s="11">
        <f t="shared" ref="AD28" si="344">AD27+((AD$31-AD$3)/28)</f>
        <v>0.4817857142857141</v>
      </c>
      <c r="AE28" s="10">
        <f t="shared" si="16"/>
        <v>858.37437818877413</v>
      </c>
      <c r="AF28" s="11">
        <f t="shared" ref="AF28" si="345">AF27+((AF$31-AF$3)/28)</f>
        <v>0.50105714285714298</v>
      </c>
      <c r="AG28" s="10">
        <f t="shared" si="16"/>
        <v>892.70935331632563</v>
      </c>
      <c r="AH28" s="11">
        <f t="shared" ref="AH28" si="346">AH27+((AH$31-AH$3)/28)</f>
        <v>0.5203285714285717</v>
      </c>
      <c r="AI28" s="10">
        <f t="shared" si="16"/>
        <v>927.04432844387691</v>
      </c>
      <c r="AJ28" s="11">
        <f t="shared" ref="AJ28" si="347">AJ27+((AJ$31-AJ$3)/28)</f>
        <v>0.53960000000000075</v>
      </c>
      <c r="AK28" s="10">
        <f t="shared" si="16"/>
        <v>961.37930357142875</v>
      </c>
      <c r="AL28" s="11">
        <f t="shared" ref="AL28" si="348">AL27+((AL$31-AL$3)/28)</f>
        <v>0.55887142857142846</v>
      </c>
      <c r="AM28" s="10">
        <f t="shared" si="16"/>
        <v>995.71427869897821</v>
      </c>
      <c r="AN28" s="11">
        <f t="shared" ref="AN28" si="349">AN27+((AN$31-AN$3)/28)</f>
        <v>0.57814285714285785</v>
      </c>
      <c r="AO28" s="10">
        <f t="shared" si="194"/>
        <v>1030.0492538265305</v>
      </c>
    </row>
    <row r="29" spans="1:41" s="9" customFormat="1" ht="14.25" customHeight="1" x14ac:dyDescent="0.35">
      <c r="A29" s="10">
        <f t="shared" si="237"/>
        <v>1815.2678571428548</v>
      </c>
      <c r="B29" s="11">
        <f t="shared" si="237"/>
        <v>0.15611428571428565</v>
      </c>
      <c r="C29" s="10">
        <f t="shared" si="1"/>
        <v>283.38924489795869</v>
      </c>
      <c r="D29" s="11">
        <f t="shared" si="237"/>
        <v>0.21465714285714294</v>
      </c>
      <c r="E29" s="10">
        <f t="shared" si="2"/>
        <v>389.66021173469352</v>
      </c>
      <c r="F29" s="11">
        <f t="shared" si="237"/>
        <v>0.25368571428571435</v>
      </c>
      <c r="G29" s="10">
        <f t="shared" si="3"/>
        <v>460.50752295918318</v>
      </c>
      <c r="H29" s="11">
        <f t="shared" si="237"/>
        <v>0.27320000000000039</v>
      </c>
      <c r="I29" s="10">
        <f t="shared" si="4"/>
        <v>495.93117857142863</v>
      </c>
      <c r="J29" s="11">
        <f t="shared" si="237"/>
        <v>0.29271428571428604</v>
      </c>
      <c r="K29" s="10">
        <f t="shared" si="5"/>
        <v>531.35483418367335</v>
      </c>
      <c r="L29" s="11">
        <f t="shared" ref="L29" si="350">L28+((L$31-L$3)/28)</f>
        <v>0.3122285714285713</v>
      </c>
      <c r="M29" s="10">
        <f t="shared" si="7"/>
        <v>566.77848979591738</v>
      </c>
      <c r="N29" s="11">
        <f t="shared" ref="N29" si="351">N28+((N$31-N$3)/28)</f>
        <v>0.33174285714285712</v>
      </c>
      <c r="O29" s="10">
        <f t="shared" si="9"/>
        <v>602.20214540816244</v>
      </c>
      <c r="P29" s="11">
        <f t="shared" ref="P29" si="352">P28+((P$31-P$3)/28)</f>
        <v>0.35125714285714316</v>
      </c>
      <c r="Q29" s="10">
        <f t="shared" si="11"/>
        <v>637.62580102040795</v>
      </c>
      <c r="R29" s="11">
        <f t="shared" ref="R29" si="353">R28+((R$31-R$3)/28)</f>
        <v>0.3707714285714292</v>
      </c>
      <c r="S29" s="10">
        <f t="shared" si="13"/>
        <v>673.04945663265335</v>
      </c>
      <c r="T29" s="11">
        <f t="shared" ref="T29:V29" si="354">T28+((T$31-T$3)/28)</f>
        <v>0.39028571428571379</v>
      </c>
      <c r="U29" s="10">
        <f t="shared" si="15"/>
        <v>708.47311224489613</v>
      </c>
      <c r="V29" s="11">
        <f t="shared" si="354"/>
        <v>0.40979999999999994</v>
      </c>
      <c r="W29" s="10">
        <f t="shared" si="16"/>
        <v>743.89676785714175</v>
      </c>
      <c r="X29" s="11">
        <f t="shared" ref="X29" si="355">X28+((X$31-X$3)/28)</f>
        <v>0.42931428571428593</v>
      </c>
      <c r="Y29" s="10">
        <f t="shared" si="16"/>
        <v>779.32042346938715</v>
      </c>
      <c r="Z29" s="11">
        <f t="shared" ref="Z29" si="356">Z28+((Z$31-Z$3)/28)</f>
        <v>0.44882857142857202</v>
      </c>
      <c r="AA29" s="10">
        <f t="shared" si="16"/>
        <v>814.74407908163266</v>
      </c>
      <c r="AB29" s="11">
        <f t="shared" ref="AB29" si="357">AB28+((AB$31-AB$3)/28)</f>
        <v>0.46834285714285662</v>
      </c>
      <c r="AC29" s="10">
        <f t="shared" si="16"/>
        <v>850.16773469387556</v>
      </c>
      <c r="AD29" s="11">
        <f t="shared" ref="AD29" si="358">AD28+((AD$31-AD$3)/28)</f>
        <v>0.48785714285714266</v>
      </c>
      <c r="AE29" s="10">
        <f t="shared" si="16"/>
        <v>885.59139030612096</v>
      </c>
      <c r="AF29" s="11">
        <f t="shared" ref="AF29" si="359">AF28+((AF$31-AF$3)/28)</f>
        <v>0.5073714285714287</v>
      </c>
      <c r="AG29" s="10">
        <f t="shared" si="16"/>
        <v>921.01504591836635</v>
      </c>
      <c r="AH29" s="11">
        <f t="shared" ref="AH29" si="360">AH28+((AH$31-AH$3)/28)</f>
        <v>0.52688571428571451</v>
      </c>
      <c r="AI29" s="10">
        <f t="shared" si="16"/>
        <v>956.43870153061141</v>
      </c>
      <c r="AJ29" s="11">
        <f t="shared" ref="AJ29" si="361">AJ28+((AJ$31-AJ$3)/28)</f>
        <v>0.54640000000000077</v>
      </c>
      <c r="AK29" s="10">
        <f t="shared" si="16"/>
        <v>991.86235714285726</v>
      </c>
      <c r="AL29" s="11">
        <f t="shared" ref="AL29" si="362">AL28+((AL$31-AL$3)/28)</f>
        <v>0.56591428571428559</v>
      </c>
      <c r="AM29" s="10">
        <f t="shared" si="16"/>
        <v>1027.2860127551005</v>
      </c>
      <c r="AN29" s="11">
        <f t="shared" ref="AN29" si="363">AN28+((AN$31-AN$3)/28)</f>
        <v>0.58542857142857219</v>
      </c>
      <c r="AO29" s="10">
        <f t="shared" si="194"/>
        <v>1062.7096683673469</v>
      </c>
    </row>
    <row r="30" spans="1:41" s="9" customFormat="1" ht="14.25" customHeight="1" x14ac:dyDescent="0.35">
      <c r="A30" s="10">
        <f t="shared" si="237"/>
        <v>1848.8839285714262</v>
      </c>
      <c r="B30" s="11">
        <f t="shared" si="237"/>
        <v>0.15805714285714278</v>
      </c>
      <c r="C30" s="10">
        <f t="shared" si="1"/>
        <v>292.22931122448927</v>
      </c>
      <c r="D30" s="11">
        <f t="shared" si="237"/>
        <v>0.21732857142857151</v>
      </c>
      <c r="E30" s="10">
        <f t="shared" si="2"/>
        <v>401.81530293367308</v>
      </c>
      <c r="F30" s="11">
        <f t="shared" si="237"/>
        <v>0.25684285714285721</v>
      </c>
      <c r="G30" s="10">
        <f t="shared" si="3"/>
        <v>474.8726307397954</v>
      </c>
      <c r="H30" s="11">
        <f t="shared" si="237"/>
        <v>0.2766000000000004</v>
      </c>
      <c r="I30" s="10">
        <f t="shared" si="4"/>
        <v>511.40129464285724</v>
      </c>
      <c r="J30" s="11">
        <f t="shared" si="237"/>
        <v>0.29635714285714321</v>
      </c>
      <c r="K30" s="10">
        <f t="shared" si="5"/>
        <v>547.92995854591834</v>
      </c>
      <c r="L30" s="11">
        <f t="shared" ref="L30" si="364">L29+((L$31-L$3)/28)</f>
        <v>0.31611428571428557</v>
      </c>
      <c r="M30" s="10">
        <f t="shared" si="7"/>
        <v>584.45862244897853</v>
      </c>
      <c r="N30" s="11">
        <f t="shared" ref="N30" si="365">N29+((N$31-N$3)/28)</f>
        <v>0.33587142857142854</v>
      </c>
      <c r="O30" s="10">
        <f t="shared" si="9"/>
        <v>620.98728635203997</v>
      </c>
      <c r="P30" s="11">
        <f t="shared" ref="P30" si="366">P29+((P$31-P$3)/28)</f>
        <v>0.35562857142857174</v>
      </c>
      <c r="Q30" s="10">
        <f t="shared" si="11"/>
        <v>657.51595025510176</v>
      </c>
      <c r="R30" s="11">
        <f t="shared" ref="R30" si="367">R29+((R$31-R$3)/28)</f>
        <v>0.37538571428571493</v>
      </c>
      <c r="S30" s="10">
        <f t="shared" si="13"/>
        <v>694.04461415816354</v>
      </c>
      <c r="T30" s="11">
        <f t="shared" ref="T30:V30" si="368">T29+((T$31-T$3)/28)</f>
        <v>0.39514285714285663</v>
      </c>
      <c r="U30" s="10">
        <f t="shared" si="15"/>
        <v>730.5732780612226</v>
      </c>
      <c r="V30" s="11">
        <f t="shared" si="368"/>
        <v>0.41489999999999994</v>
      </c>
      <c r="W30" s="10">
        <f t="shared" si="16"/>
        <v>767.10194196428461</v>
      </c>
      <c r="X30" s="11">
        <f t="shared" ref="X30" si="369">X29+((X$31-X$3)/28)</f>
        <v>0.43465714285714308</v>
      </c>
      <c r="Y30" s="10">
        <f t="shared" si="16"/>
        <v>803.63060586734628</v>
      </c>
      <c r="Z30" s="11">
        <f t="shared" ref="Z30" si="370">Z29+((Z$31-Z$3)/28)</f>
        <v>0.45441428571428633</v>
      </c>
      <c r="AA30" s="10">
        <f t="shared" si="16"/>
        <v>840.15926977040817</v>
      </c>
      <c r="AB30" s="11">
        <f t="shared" ref="AB30" si="371">AB29+((AB$31-AB$3)/28)</f>
        <v>0.47417142857142802</v>
      </c>
      <c r="AC30" s="10">
        <f t="shared" si="16"/>
        <v>876.68793367346723</v>
      </c>
      <c r="AD30" s="11">
        <f t="shared" ref="AD30" si="372">AD29+((AD$31-AD$3)/28)</f>
        <v>0.49392857142857122</v>
      </c>
      <c r="AE30" s="10">
        <f t="shared" si="16"/>
        <v>913.21659757652901</v>
      </c>
      <c r="AF30" s="11">
        <f t="shared" ref="AF30" si="373">AF29+((AF$31-AF$3)/28)</f>
        <v>0.51368571428571441</v>
      </c>
      <c r="AG30" s="10">
        <f t="shared" si="16"/>
        <v>949.74526147959079</v>
      </c>
      <c r="AH30" s="11">
        <f t="shared" ref="AH30" si="374">AH29+((AH$31-AH$3)/28)</f>
        <v>0.53344285714285733</v>
      </c>
      <c r="AI30" s="10">
        <f t="shared" si="16"/>
        <v>986.27392538265212</v>
      </c>
      <c r="AJ30" s="11">
        <f t="shared" ref="AJ30" si="375">AJ29+((AJ$31-AJ$3)/28)</f>
        <v>0.5532000000000008</v>
      </c>
      <c r="AK30" s="10">
        <f t="shared" si="16"/>
        <v>1022.8025892857145</v>
      </c>
      <c r="AL30" s="11">
        <f t="shared" ref="AL30" si="376">AL29+((AL$31-AL$3)/28)</f>
        <v>0.57295714285714272</v>
      </c>
      <c r="AM30" s="10">
        <f t="shared" si="16"/>
        <v>1059.3312531887739</v>
      </c>
      <c r="AN30" s="11">
        <f t="shared" ref="AN30" si="377">AN29+((AN$31-AN$3)/28)</f>
        <v>0.59271428571428653</v>
      </c>
      <c r="AO30" s="10">
        <f t="shared" si="194"/>
        <v>1095.8599170918369</v>
      </c>
    </row>
    <row r="31" spans="1:41" s="9" customFormat="1" ht="14.25" customHeight="1" x14ac:dyDescent="0.35">
      <c r="A31" s="10">
        <f>D41*1.5</f>
        <v>1882.5</v>
      </c>
      <c r="B31" s="11">
        <f>H39</f>
        <v>0.16</v>
      </c>
      <c r="C31" s="10">
        <f t="shared" si="1"/>
        <v>301.2</v>
      </c>
      <c r="D31" s="11">
        <f>H40</f>
        <v>0.22</v>
      </c>
      <c r="E31" s="10">
        <f t="shared" si="1"/>
        <v>414.15</v>
      </c>
      <c r="F31" s="11">
        <v>0.26</v>
      </c>
      <c r="G31" s="10">
        <f t="shared" si="1"/>
        <v>489.45</v>
      </c>
      <c r="H31" s="11">
        <v>0.28000000000000003</v>
      </c>
      <c r="I31" s="10">
        <f t="shared" si="1"/>
        <v>527.1</v>
      </c>
      <c r="J31" s="11">
        <v>0.3</v>
      </c>
      <c r="K31" s="10">
        <f t="shared" si="1"/>
        <v>564.75</v>
      </c>
      <c r="L31" s="11">
        <f>Percentages!G3</f>
        <v>0.32</v>
      </c>
      <c r="M31" s="10">
        <f t="shared" si="7"/>
        <v>602.4</v>
      </c>
      <c r="N31" s="11">
        <f>Percentages!H3</f>
        <v>0.34</v>
      </c>
      <c r="O31" s="10">
        <f t="shared" si="9"/>
        <v>640.05000000000007</v>
      </c>
      <c r="P31" s="11">
        <f>Percentages!I3</f>
        <v>0.36000000000000004</v>
      </c>
      <c r="Q31" s="10">
        <f t="shared" si="11"/>
        <v>677.7</v>
      </c>
      <c r="R31" s="11">
        <f>Percentages!J3</f>
        <v>0.38000000000000006</v>
      </c>
      <c r="S31" s="10">
        <f t="shared" si="13"/>
        <v>715.35000000000014</v>
      </c>
      <c r="T31" s="11">
        <f>Percentages!K3</f>
        <v>0.40000000000000008</v>
      </c>
      <c r="U31" s="10">
        <f t="shared" si="15"/>
        <v>753.00000000000011</v>
      </c>
      <c r="V31" s="11">
        <f>Percentages!L3</f>
        <v>0.4200000000000001</v>
      </c>
      <c r="W31" s="10">
        <f t="shared" si="16"/>
        <v>790.6500000000002</v>
      </c>
      <c r="X31" s="11">
        <f>Percentages!M3</f>
        <v>0.44000000000000011</v>
      </c>
      <c r="Y31" s="10">
        <f t="shared" si="16"/>
        <v>828.30000000000018</v>
      </c>
      <c r="Z31" s="11">
        <f>Percentages!N3</f>
        <v>0.46000000000000013</v>
      </c>
      <c r="AA31" s="10">
        <f t="shared" si="16"/>
        <v>865.95000000000027</v>
      </c>
      <c r="AB31" s="11">
        <f>Percentages!O3</f>
        <v>0.48000000000000015</v>
      </c>
      <c r="AC31" s="10">
        <f t="shared" si="16"/>
        <v>903.60000000000025</v>
      </c>
      <c r="AD31" s="11">
        <f>Percentages!P3</f>
        <v>0.50000000000000011</v>
      </c>
      <c r="AE31" s="10">
        <f t="shared" si="16"/>
        <v>941.25000000000023</v>
      </c>
      <c r="AF31" s="11">
        <f>Percentages!Q3</f>
        <v>0.52000000000000013</v>
      </c>
      <c r="AG31" s="10">
        <f t="shared" si="16"/>
        <v>978.9000000000002</v>
      </c>
      <c r="AH31" s="11">
        <f>Percentages!R3</f>
        <v>0.54000000000000015</v>
      </c>
      <c r="AI31" s="10">
        <f t="shared" si="16"/>
        <v>1016.5500000000003</v>
      </c>
      <c r="AJ31" s="11">
        <f>Percentages!S3</f>
        <v>0.56000000000000016</v>
      </c>
      <c r="AK31" s="10">
        <f t="shared" si="16"/>
        <v>1054.2000000000003</v>
      </c>
      <c r="AL31" s="11">
        <f>Percentages!T3</f>
        <v>0.58000000000000018</v>
      </c>
      <c r="AM31" s="10">
        <f t="shared" si="16"/>
        <v>1091.8500000000004</v>
      </c>
      <c r="AN31" s="11">
        <f>Percentages!U3</f>
        <v>0.6000000000000002</v>
      </c>
      <c r="AO31" s="10">
        <f t="shared" si="194"/>
        <v>1129.5000000000005</v>
      </c>
    </row>
    <row r="32" spans="1:41" ht="6" customHeight="1" x14ac:dyDescent="0.35">
      <c r="E32" s="12"/>
    </row>
    <row r="33" spans="1:12" x14ac:dyDescent="0.35">
      <c r="A33" s="7" t="s">
        <v>9</v>
      </c>
    </row>
    <row r="34" spans="1:12" x14ac:dyDescent="0.35">
      <c r="A34" s="12" t="s">
        <v>13</v>
      </c>
    </row>
    <row r="35" spans="1:12" ht="15" customHeight="1" x14ac:dyDescent="0.35">
      <c r="A35" s="39" t="s">
        <v>16</v>
      </c>
      <c r="B35" s="39"/>
      <c r="C35" s="39"/>
      <c r="D35" s="39"/>
      <c r="E35" s="39"/>
      <c r="F35" s="39"/>
      <c r="G35" s="39"/>
      <c r="H35" s="39"/>
      <c r="I35" s="39"/>
      <c r="J35" s="39"/>
      <c r="K35" s="39"/>
      <c r="L35" s="39"/>
    </row>
    <row r="36" spans="1:12" x14ac:dyDescent="0.35">
      <c r="A36" s="12" t="s">
        <v>14</v>
      </c>
    </row>
    <row r="37" spans="1:12" ht="6" customHeight="1" x14ac:dyDescent="0.35"/>
    <row r="38" spans="1:12" x14ac:dyDescent="0.35">
      <c r="A38" s="4" t="s">
        <v>57</v>
      </c>
      <c r="B38" s="5"/>
      <c r="C38" s="5"/>
      <c r="F38" s="7" t="s">
        <v>15</v>
      </c>
    </row>
    <row r="39" spans="1:12" ht="15" customHeight="1" x14ac:dyDescent="0.35">
      <c r="A39" s="38" t="s">
        <v>10</v>
      </c>
      <c r="B39" s="38"/>
      <c r="C39" s="41" t="s">
        <v>11</v>
      </c>
      <c r="D39" s="41" t="s">
        <v>12</v>
      </c>
      <c r="F39" s="43" t="s">
        <v>0</v>
      </c>
      <c r="G39" s="43"/>
      <c r="H39" s="8">
        <v>0.16</v>
      </c>
    </row>
    <row r="40" spans="1:12" ht="15" customHeight="1" x14ac:dyDescent="0.35">
      <c r="A40" s="38"/>
      <c r="B40" s="38"/>
      <c r="C40" s="42"/>
      <c r="D40" s="42"/>
      <c r="F40" s="43" t="s">
        <v>1</v>
      </c>
      <c r="G40" s="43"/>
      <c r="H40" s="8">
        <v>0.22</v>
      </c>
    </row>
    <row r="41" spans="1:12" x14ac:dyDescent="0.35">
      <c r="A41" s="37">
        <v>1</v>
      </c>
      <c r="B41" s="37"/>
      <c r="C41" s="2">
        <v>15060</v>
      </c>
      <c r="D41" s="3">
        <f t="shared" ref="D41:D48" si="378">C41/12</f>
        <v>1255</v>
      </c>
      <c r="F41" s="43" t="s">
        <v>2</v>
      </c>
      <c r="G41" s="43"/>
      <c r="H41" s="8">
        <f>F31</f>
        <v>0.26</v>
      </c>
    </row>
    <row r="42" spans="1:12" x14ac:dyDescent="0.35">
      <c r="A42" s="37">
        <v>2</v>
      </c>
      <c r="B42" s="37"/>
      <c r="C42" s="2">
        <v>20440</v>
      </c>
      <c r="D42" s="3">
        <f t="shared" si="378"/>
        <v>1703.3333333333333</v>
      </c>
      <c r="F42" s="43" t="s">
        <v>3</v>
      </c>
      <c r="G42" s="43"/>
      <c r="H42" s="8">
        <f>H31</f>
        <v>0.28000000000000003</v>
      </c>
    </row>
    <row r="43" spans="1:12" x14ac:dyDescent="0.35">
      <c r="A43" s="37">
        <v>3</v>
      </c>
      <c r="B43" s="37"/>
      <c r="C43" s="2">
        <v>25820</v>
      </c>
      <c r="D43" s="3">
        <f t="shared" si="378"/>
        <v>2151.6666666666665</v>
      </c>
      <c r="F43" s="43" t="s">
        <v>4</v>
      </c>
      <c r="G43" s="43"/>
      <c r="H43" s="8">
        <f>J31</f>
        <v>0.3</v>
      </c>
    </row>
    <row r="44" spans="1:12" x14ac:dyDescent="0.35">
      <c r="A44" s="37">
        <v>4</v>
      </c>
      <c r="B44" s="37"/>
      <c r="C44" s="2">
        <v>31200</v>
      </c>
      <c r="D44" s="3">
        <f t="shared" si="378"/>
        <v>2600</v>
      </c>
    </row>
    <row r="45" spans="1:12" x14ac:dyDescent="0.35">
      <c r="A45" s="37">
        <v>5</v>
      </c>
      <c r="B45" s="37"/>
      <c r="C45" s="2">
        <v>36580</v>
      </c>
      <c r="D45" s="3">
        <f t="shared" si="378"/>
        <v>3048.3333333333335</v>
      </c>
    </row>
    <row r="46" spans="1:12" x14ac:dyDescent="0.35">
      <c r="A46" s="37">
        <v>6</v>
      </c>
      <c r="B46" s="37"/>
      <c r="C46" s="2">
        <v>41960</v>
      </c>
      <c r="D46" s="3">
        <f t="shared" si="378"/>
        <v>3496.6666666666665</v>
      </c>
    </row>
    <row r="47" spans="1:12" x14ac:dyDescent="0.35">
      <c r="A47" s="37">
        <v>7</v>
      </c>
      <c r="B47" s="37"/>
      <c r="C47" s="2">
        <v>47340</v>
      </c>
      <c r="D47" s="3">
        <f t="shared" si="378"/>
        <v>3945</v>
      </c>
    </row>
    <row r="48" spans="1:12" x14ac:dyDescent="0.35">
      <c r="A48" s="37">
        <v>8</v>
      </c>
      <c r="B48" s="37"/>
      <c r="C48" s="2">
        <v>52720</v>
      </c>
      <c r="D48" s="3">
        <f t="shared" si="378"/>
        <v>4393.333333333333</v>
      </c>
    </row>
    <row r="49" spans="1:3" x14ac:dyDescent="0.35">
      <c r="A49" t="s">
        <v>58</v>
      </c>
      <c r="B49" s="1"/>
      <c r="C49" s="1"/>
    </row>
    <row r="50" spans="1:3" x14ac:dyDescent="0.35">
      <c r="A50" s="33" t="s">
        <v>35</v>
      </c>
      <c r="B50" s="1"/>
      <c r="C50" s="1"/>
    </row>
  </sheetData>
  <mergeCells count="37">
    <mergeCell ref="AH1:AI1"/>
    <mergeCell ref="AJ1:AK1"/>
    <mergeCell ref="AL1:AM1"/>
    <mergeCell ref="AN1:AO1"/>
    <mergeCell ref="X1:Y1"/>
    <mergeCell ref="Z1:AA1"/>
    <mergeCell ref="AB1:AC1"/>
    <mergeCell ref="AD1:AE1"/>
    <mergeCell ref="AF1:AG1"/>
    <mergeCell ref="N1:O1"/>
    <mergeCell ref="P1:Q1"/>
    <mergeCell ref="R1:S1"/>
    <mergeCell ref="T1:U1"/>
    <mergeCell ref="V1:W1"/>
    <mergeCell ref="C39:C40"/>
    <mergeCell ref="D39:D40"/>
    <mergeCell ref="F43:G43"/>
    <mergeCell ref="F39:G39"/>
    <mergeCell ref="F40:G40"/>
    <mergeCell ref="F41:G41"/>
    <mergeCell ref="F42:G42"/>
    <mergeCell ref="A35:L35"/>
    <mergeCell ref="B1:C1"/>
    <mergeCell ref="D1:E1"/>
    <mergeCell ref="F1:G1"/>
    <mergeCell ref="H1:I1"/>
    <mergeCell ref="J1:K1"/>
    <mergeCell ref="L1:M1"/>
    <mergeCell ref="A45:B45"/>
    <mergeCell ref="A46:B46"/>
    <mergeCell ref="A47:B47"/>
    <mergeCell ref="A48:B48"/>
    <mergeCell ref="A39:B40"/>
    <mergeCell ref="A44:B44"/>
    <mergeCell ref="A41:B41"/>
    <mergeCell ref="A42:B42"/>
    <mergeCell ref="A43:B43"/>
  </mergeCells>
  <hyperlinks>
    <hyperlink ref="A50" r:id="rId1" display="https://www.federalregister.gov/documents/2024/01/17/2024-00796/annual-update-of-the-hhs-poverty-guidelines" xr:uid="{0D6208A4-340A-4784-A048-FCC94914A864}"/>
  </hyperlinks>
  <pageMargins left="0.5" right="0.5" top="0.75" bottom="0.75" header="0.3" footer="0.3"/>
  <pageSetup scale="49" fitToWidth="2" orientation="portrait" r:id="rId2"/>
  <headerFooter scaleWithDoc="0" alignWithMargins="0">
    <oddHeader>&amp;C&amp;"-,Bold"Child Support Obligation of Low-Income Payers 
at 75% to 150% of the 2024 Federal Poverty Guidelines</oddHeader>
    <oddFooter>&amp;C&amp;P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20762-5002-4D61-A689-675346FC75F5}">
  <dimension ref="A1"/>
  <sheetViews>
    <sheetView workbookViewId="0"/>
  </sheetViews>
  <sheetFormatPr defaultRowHeight="14.5" x14ac:dyDescent="0.35"/>
  <sheetData>
    <row r="1" spans="1:1" x14ac:dyDescent="0.35">
      <c r="A1" s="33" t="s">
        <v>35</v>
      </c>
    </row>
  </sheetData>
  <hyperlinks>
    <hyperlink ref="A1" r:id="rId1" display="https://www.federalregister.gov/documents/2024/01/17/2024-00796/annual-update-of-the-hhs-poverty-guidelines" xr:uid="{2AA61427-0BE0-4E98-A710-4E7000E59892}"/>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80D8E-E4C5-416C-915D-34BD90DCDC3E}">
  <dimension ref="A1:U5"/>
  <sheetViews>
    <sheetView workbookViewId="0">
      <pane xSplit="1" ySplit="5" topLeftCell="B14" activePane="bottomRight" state="frozen"/>
      <selection pane="topRight" activeCell="B1" sqref="B1"/>
      <selection pane="bottomLeft" activeCell="A6" sqref="A6"/>
      <selection pane="bottomRight" activeCell="K20" sqref="K20"/>
    </sheetView>
  </sheetViews>
  <sheetFormatPr defaultRowHeight="14.5" x14ac:dyDescent="0.35"/>
  <cols>
    <col min="1" max="1" width="14" bestFit="1" customWidth="1"/>
  </cols>
  <sheetData>
    <row r="1" spans="1:21" s="20" customFormat="1" x14ac:dyDescent="0.35">
      <c r="A1" s="44" t="s">
        <v>23</v>
      </c>
      <c r="B1" s="45" t="s">
        <v>17</v>
      </c>
      <c r="C1" s="45"/>
      <c r="D1" s="45"/>
      <c r="E1" s="45"/>
      <c r="F1" s="45"/>
      <c r="G1" s="45"/>
      <c r="H1" s="45"/>
      <c r="I1" s="45"/>
      <c r="J1" s="45"/>
      <c r="K1" s="45"/>
      <c r="L1" s="45"/>
      <c r="M1" s="45"/>
      <c r="N1" s="45"/>
      <c r="O1" s="45"/>
      <c r="P1" s="45"/>
      <c r="Q1" s="45"/>
      <c r="R1" s="45"/>
      <c r="S1" s="45"/>
      <c r="T1" s="45"/>
      <c r="U1" s="45"/>
    </row>
    <row r="2" spans="1:21" s="20" customFormat="1" x14ac:dyDescent="0.35">
      <c r="A2" s="44"/>
      <c r="B2" s="27">
        <v>1</v>
      </c>
      <c r="C2" s="27">
        <v>2</v>
      </c>
      <c r="D2" s="27">
        <v>3</v>
      </c>
      <c r="E2" s="27">
        <v>4</v>
      </c>
      <c r="F2" s="27">
        <v>5</v>
      </c>
      <c r="G2" s="27">
        <v>6</v>
      </c>
      <c r="H2" s="27">
        <v>7</v>
      </c>
      <c r="I2" s="27">
        <v>8</v>
      </c>
      <c r="J2" s="27">
        <v>9</v>
      </c>
      <c r="K2" s="27">
        <v>10</v>
      </c>
      <c r="L2" s="27">
        <v>11</v>
      </c>
      <c r="M2" s="27">
        <v>12</v>
      </c>
      <c r="N2" s="27">
        <v>13</v>
      </c>
      <c r="O2" s="27">
        <v>14</v>
      </c>
      <c r="P2" s="27">
        <v>15</v>
      </c>
      <c r="Q2" s="27">
        <v>16</v>
      </c>
      <c r="R2" s="27">
        <v>17</v>
      </c>
      <c r="S2" s="27">
        <v>18</v>
      </c>
      <c r="T2" s="27">
        <v>19</v>
      </c>
      <c r="U2" s="27">
        <v>20</v>
      </c>
    </row>
    <row r="3" spans="1:21" x14ac:dyDescent="0.35">
      <c r="A3" s="19" t="s">
        <v>18</v>
      </c>
      <c r="B3" s="25">
        <v>0.16</v>
      </c>
      <c r="C3" s="25">
        <v>0.22</v>
      </c>
      <c r="D3" s="25">
        <v>0.26</v>
      </c>
      <c r="E3" s="25">
        <v>0.28000000000000003</v>
      </c>
      <c r="F3" s="25">
        <v>0.3</v>
      </c>
      <c r="G3" s="26">
        <f>F3+0.02</f>
        <v>0.32</v>
      </c>
      <c r="H3" s="26">
        <f t="shared" ref="H3:K3" si="0">G3+0.02</f>
        <v>0.34</v>
      </c>
      <c r="I3" s="26">
        <f t="shared" si="0"/>
        <v>0.36000000000000004</v>
      </c>
      <c r="J3" s="26">
        <f t="shared" si="0"/>
        <v>0.38000000000000006</v>
      </c>
      <c r="K3" s="26">
        <f t="shared" si="0"/>
        <v>0.40000000000000008</v>
      </c>
      <c r="L3" s="26">
        <f t="shared" ref="L3" si="1">K3+0.02</f>
        <v>0.4200000000000001</v>
      </c>
      <c r="M3" s="26">
        <f t="shared" ref="M3" si="2">L3+0.02</f>
        <v>0.44000000000000011</v>
      </c>
      <c r="N3" s="26">
        <f t="shared" ref="N3" si="3">M3+0.02</f>
        <v>0.46000000000000013</v>
      </c>
      <c r="O3" s="26">
        <f t="shared" ref="O3" si="4">N3+0.02</f>
        <v>0.48000000000000015</v>
      </c>
      <c r="P3" s="26">
        <f t="shared" ref="P3" si="5">O3+0.02</f>
        <v>0.50000000000000011</v>
      </c>
      <c r="Q3" s="26">
        <f t="shared" ref="Q3" si="6">P3+0.02</f>
        <v>0.52000000000000013</v>
      </c>
      <c r="R3" s="26">
        <f t="shared" ref="R3" si="7">Q3+0.02</f>
        <v>0.54000000000000015</v>
      </c>
      <c r="S3" s="26">
        <f t="shared" ref="S3" si="8">R3+0.02</f>
        <v>0.56000000000000016</v>
      </c>
      <c r="T3" s="26">
        <f t="shared" ref="T3" si="9">S3+0.02</f>
        <v>0.58000000000000018</v>
      </c>
      <c r="U3" s="26">
        <f t="shared" ref="U3" si="10">T3+0.02</f>
        <v>0.6000000000000002</v>
      </c>
    </row>
    <row r="4" spans="1:21" x14ac:dyDescent="0.35">
      <c r="A4" s="19" t="s">
        <v>19</v>
      </c>
      <c r="B4" s="25">
        <v>0.08</v>
      </c>
      <c r="C4" s="25">
        <v>0.11</v>
      </c>
      <c r="D4" s="25">
        <v>0.13</v>
      </c>
      <c r="E4" s="25">
        <v>0.14000000000000001</v>
      </c>
      <c r="F4" s="25">
        <f>E4+0.01</f>
        <v>0.15000000000000002</v>
      </c>
      <c r="G4" s="25">
        <f t="shared" ref="G4:K4" si="11">F4+0.01</f>
        <v>0.16000000000000003</v>
      </c>
      <c r="H4" s="25">
        <f t="shared" si="11"/>
        <v>0.17000000000000004</v>
      </c>
      <c r="I4" s="25">
        <f t="shared" si="11"/>
        <v>0.18000000000000005</v>
      </c>
      <c r="J4" s="25">
        <f t="shared" si="11"/>
        <v>0.19000000000000006</v>
      </c>
      <c r="K4" s="25">
        <f t="shared" si="11"/>
        <v>0.20000000000000007</v>
      </c>
      <c r="L4" s="25">
        <f t="shared" ref="L4" si="12">K4+0.01</f>
        <v>0.21000000000000008</v>
      </c>
      <c r="M4" s="25">
        <f t="shared" ref="M4" si="13">L4+0.01</f>
        <v>0.22000000000000008</v>
      </c>
      <c r="N4" s="25">
        <f t="shared" ref="N4" si="14">M4+0.01</f>
        <v>0.23000000000000009</v>
      </c>
      <c r="O4" s="25">
        <f t="shared" ref="O4" si="15">N4+0.01</f>
        <v>0.2400000000000001</v>
      </c>
      <c r="P4" s="25">
        <f t="shared" ref="P4" si="16">O4+0.01</f>
        <v>0.25000000000000011</v>
      </c>
      <c r="Q4" s="25">
        <f t="shared" ref="Q4" si="17">P4+0.01</f>
        <v>0.26000000000000012</v>
      </c>
      <c r="R4" s="25">
        <f t="shared" ref="R4" si="18">Q4+0.01</f>
        <v>0.27000000000000013</v>
      </c>
      <c r="S4" s="25">
        <f t="shared" ref="S4" si="19">R4+0.01</f>
        <v>0.28000000000000014</v>
      </c>
      <c r="T4" s="25">
        <f t="shared" ref="T4" si="20">S4+0.01</f>
        <v>0.29000000000000015</v>
      </c>
      <c r="U4" s="25">
        <f t="shared" ref="U4" si="21">T4+0.01</f>
        <v>0.30000000000000016</v>
      </c>
    </row>
    <row r="5" spans="1:21" x14ac:dyDescent="0.35">
      <c r="A5" s="19" t="s">
        <v>26</v>
      </c>
      <c r="B5" s="25">
        <v>0.04</v>
      </c>
      <c r="C5" s="25">
        <v>0.06</v>
      </c>
      <c r="D5" s="25">
        <v>0.06</v>
      </c>
      <c r="E5" s="25">
        <v>7.0000000000000007E-2</v>
      </c>
      <c r="F5" s="25">
        <f>E5+0.005</f>
        <v>7.5000000000000011E-2</v>
      </c>
      <c r="G5" s="25">
        <f t="shared" ref="G5:K5" si="22">F5+0.005</f>
        <v>8.0000000000000016E-2</v>
      </c>
      <c r="H5" s="25">
        <f t="shared" si="22"/>
        <v>8.500000000000002E-2</v>
      </c>
      <c r="I5" s="25">
        <f t="shared" si="22"/>
        <v>9.0000000000000024E-2</v>
      </c>
      <c r="J5" s="25">
        <f t="shared" si="22"/>
        <v>9.5000000000000029E-2</v>
      </c>
      <c r="K5" s="25">
        <f t="shared" si="22"/>
        <v>0.10000000000000003</v>
      </c>
      <c r="L5" s="25">
        <f t="shared" ref="L5" si="23">K5+0.005</f>
        <v>0.10500000000000004</v>
      </c>
      <c r="M5" s="25">
        <f t="shared" ref="M5" si="24">L5+0.005</f>
        <v>0.11000000000000004</v>
      </c>
      <c r="N5" s="25">
        <f t="shared" ref="N5" si="25">M5+0.005</f>
        <v>0.11500000000000005</v>
      </c>
      <c r="O5" s="25">
        <f t="shared" ref="O5" si="26">N5+0.005</f>
        <v>0.12000000000000005</v>
      </c>
      <c r="P5" s="25">
        <f t="shared" ref="P5" si="27">O5+0.005</f>
        <v>0.12500000000000006</v>
      </c>
      <c r="Q5" s="25">
        <f t="shared" ref="Q5" si="28">P5+0.005</f>
        <v>0.13000000000000006</v>
      </c>
      <c r="R5" s="25">
        <f t="shared" ref="R5" si="29">Q5+0.005</f>
        <v>0.13500000000000006</v>
      </c>
      <c r="S5" s="25">
        <f t="shared" ref="S5" si="30">R5+0.005</f>
        <v>0.14000000000000007</v>
      </c>
      <c r="T5" s="25">
        <f t="shared" ref="T5" si="31">S5+0.005</f>
        <v>0.14500000000000007</v>
      </c>
      <c r="U5" s="25">
        <f t="shared" ref="U5" si="32">T5+0.005</f>
        <v>0.15000000000000008</v>
      </c>
    </row>
  </sheetData>
  <mergeCells count="2">
    <mergeCell ref="A1:A2"/>
    <mergeCell ref="B1:U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75D97-7A9A-4984-95D0-70D9E00E69DC}">
  <dimension ref="A1:A12"/>
  <sheetViews>
    <sheetView workbookViewId="0">
      <selection activeCell="A13" sqref="A13"/>
    </sheetView>
  </sheetViews>
  <sheetFormatPr defaultColWidth="9.1796875" defaultRowHeight="14.5" x14ac:dyDescent="0.35"/>
  <cols>
    <col min="1" max="1" width="82.1796875" style="34" customWidth="1"/>
  </cols>
  <sheetData>
    <row r="1" spans="1:1" ht="29" x14ac:dyDescent="0.35">
      <c r="A1" s="34" t="s">
        <v>37</v>
      </c>
    </row>
    <row r="2" spans="1:1" x14ac:dyDescent="0.35">
      <c r="A2" s="34" t="s">
        <v>36</v>
      </c>
    </row>
    <row r="3" spans="1:1" ht="29" x14ac:dyDescent="0.35">
      <c r="A3" s="34" t="s">
        <v>38</v>
      </c>
    </row>
    <row r="4" spans="1:1" x14ac:dyDescent="0.35">
      <c r="A4" s="34" t="s">
        <v>39</v>
      </c>
    </row>
    <row r="5" spans="1:1" x14ac:dyDescent="0.35">
      <c r="A5" s="36" t="s">
        <v>40</v>
      </c>
    </row>
    <row r="6" spans="1:1" ht="29" x14ac:dyDescent="0.35">
      <c r="A6" s="36" t="s">
        <v>41</v>
      </c>
    </row>
    <row r="7" spans="1:1" x14ac:dyDescent="0.35">
      <c r="A7" s="36" t="s">
        <v>45</v>
      </c>
    </row>
    <row r="8" spans="1:1" ht="43.5" x14ac:dyDescent="0.35">
      <c r="A8" s="36" t="s">
        <v>42</v>
      </c>
    </row>
    <row r="9" spans="1:1" ht="29" x14ac:dyDescent="0.35">
      <c r="A9" s="36" t="s">
        <v>43</v>
      </c>
    </row>
    <row r="10" spans="1:1" x14ac:dyDescent="0.35">
      <c r="A10" s="36" t="s">
        <v>44</v>
      </c>
    </row>
    <row r="12" spans="1:1" x14ac:dyDescent="0.35">
      <c r="A12" s="35"/>
    </row>
  </sheetData>
  <pageMargins left="0.7" right="0.7" top="0.75" bottom="0.75" header="0.3" footer="0.3"/>
  <pageSetup orientation="portrait" r:id="rId1"/>
  <headerFooter>
    <oddHeader>&amp;C&amp;"-,Bold"&amp;12Procedure for Updating the Calculator File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Calculator</vt:lpstr>
      <vt:lpstr>Calculation</vt:lpstr>
      <vt:lpstr>Nevada</vt:lpstr>
      <vt:lpstr>Guidelines</vt:lpstr>
      <vt:lpstr>Percentages</vt:lpstr>
      <vt:lpstr>Procedure</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ELLEN</dc:creator>
  <cp:lastModifiedBy>Ellen Crecelius</cp:lastModifiedBy>
  <cp:lastPrinted>2019-06-21T20:22:24Z</cp:lastPrinted>
  <dcterms:created xsi:type="dcterms:W3CDTF">2017-10-20T23:06:49Z</dcterms:created>
  <dcterms:modified xsi:type="dcterms:W3CDTF">2024-02-08T17:52:13Z</dcterms:modified>
</cp:coreProperties>
</file>